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  2024 KBF Jr Program\"/>
    </mc:Choice>
  </mc:AlternateContent>
  <xr:revisionPtr revIDLastSave="0" documentId="13_ncr:1_{2B456BD1-FD13-40DD-9946-07B741C4DD88}" xr6:coauthVersionLast="47" xr6:coauthVersionMax="47" xr10:uidLastSave="{00000000-0000-0000-0000-000000000000}"/>
  <bookViews>
    <workbookView xWindow="23880" yWindow="-120" windowWidth="29040" windowHeight="15720" xr2:uid="{5077E5C0-00DC-49E0-8B7F-B77EEA61E201}"/>
  </bookViews>
  <sheets>
    <sheet name="KBF Juni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10" i="1"/>
  <c r="A11" i="1" s="1"/>
  <c r="A12" i="1" s="1"/>
  <c r="A13" i="1" s="1"/>
  <c r="A14" i="1" s="1"/>
  <c r="A15" i="1" s="1"/>
  <c r="A9" i="1"/>
  <c r="M31" i="1" a="1"/>
  <c r="M31" i="1" s="1"/>
  <c r="M30" i="1" a="1"/>
  <c r="M30" i="1" s="1"/>
  <c r="M29" i="1" a="1"/>
  <c r="M29" i="1" s="1"/>
  <c r="M28" i="1" a="1"/>
  <c r="M28" i="1" s="1"/>
  <c r="M27" i="1" a="1"/>
  <c r="M27" i="1" s="1"/>
  <c r="M26" i="1" a="1"/>
  <c r="M26" i="1" s="1"/>
  <c r="M25" i="1" a="1"/>
  <c r="M25" i="1" s="1"/>
  <c r="M24" i="1" a="1"/>
  <c r="M24" i="1" s="1"/>
  <c r="M23" i="1" a="1"/>
  <c r="M23" i="1" s="1"/>
  <c r="M22" i="1" a="1"/>
  <c r="M22" i="1" s="1"/>
  <c r="M21" i="1" a="1"/>
  <c r="M21" i="1" s="1"/>
  <c r="M20" i="1" a="1"/>
  <c r="M20" i="1" s="1"/>
  <c r="M19" i="1" a="1"/>
  <c r="M19" i="1" s="1"/>
  <c r="M18" i="1" a="1"/>
  <c r="M18" i="1" s="1"/>
  <c r="M17" i="1" a="1"/>
  <c r="M17" i="1" s="1"/>
  <c r="M16" i="1" a="1"/>
  <c r="M16" i="1" s="1"/>
  <c r="M15" i="1" a="1"/>
  <c r="M15" i="1" s="1"/>
  <c r="M14" i="1" a="1"/>
  <c r="M14" i="1" s="1"/>
  <c r="M13" i="1" a="1"/>
  <c r="M13" i="1" s="1"/>
  <c r="M12" i="1" a="1"/>
  <c r="M12" i="1" s="1"/>
  <c r="M11" i="1" a="1"/>
  <c r="M11" i="1" s="1"/>
  <c r="M10" i="1" a="1"/>
  <c r="M10" i="1" s="1"/>
  <c r="M9" i="1" a="1"/>
  <c r="M9" i="1" s="1"/>
  <c r="M8" i="1" a="1"/>
  <c r="M8" i="1" s="1"/>
  <c r="M7" i="1" a="1"/>
  <c r="M7" i="1" s="1"/>
  <c r="Q31" i="1" l="1"/>
  <c r="Q30" i="1"/>
  <c r="Q29" i="1"/>
  <c r="A8" i="1"/>
  <c r="K32" i="1"/>
  <c r="J32" i="1"/>
  <c r="I32" i="1"/>
  <c r="H32" i="1"/>
  <c r="F32" i="1"/>
  <c r="E32" i="1"/>
  <c r="P31" i="1"/>
  <c r="P30" i="1"/>
  <c r="P29" i="1"/>
  <c r="P12" i="1"/>
  <c r="P21" i="1"/>
  <c r="P25" i="1"/>
  <c r="P27" i="1"/>
  <c r="P28" i="1"/>
  <c r="P26" i="1"/>
  <c r="P24" i="1"/>
  <c r="P20" i="1"/>
  <c r="P19" i="1"/>
  <c r="P18" i="1"/>
  <c r="P23" i="1"/>
  <c r="P22" i="1"/>
  <c r="P11" i="1"/>
  <c r="P17" i="1"/>
  <c r="P16" i="1"/>
  <c r="P15" i="1"/>
  <c r="P7" i="1"/>
  <c r="P8" i="1"/>
  <c r="P14" i="1"/>
  <c r="P9" i="1"/>
  <c r="P10" i="1"/>
  <c r="P13" i="1"/>
  <c r="Q21" i="1"/>
  <c r="Q25" i="1"/>
  <c r="O31" i="1"/>
  <c r="O30" i="1"/>
  <c r="O29" i="1"/>
  <c r="O12" i="1"/>
  <c r="O21" i="1"/>
  <c r="O25" i="1"/>
  <c r="O27" i="1"/>
  <c r="O28" i="1"/>
  <c r="O26" i="1"/>
  <c r="O24" i="1"/>
  <c r="O20" i="1"/>
  <c r="O19" i="1"/>
  <c r="O18" i="1"/>
  <c r="O23" i="1"/>
  <c r="O22" i="1"/>
  <c r="O11" i="1"/>
  <c r="O17" i="1"/>
  <c r="O16" i="1"/>
  <c r="O15" i="1"/>
  <c r="O7" i="1"/>
  <c r="O8" i="1"/>
  <c r="O14" i="1"/>
  <c r="O9" i="1"/>
  <c r="O10" i="1"/>
  <c r="O13" i="1"/>
  <c r="N30" i="1"/>
  <c r="N29" i="1"/>
  <c r="N12" i="1"/>
  <c r="N21" i="1"/>
  <c r="N25" i="1"/>
  <c r="N27" i="1"/>
  <c r="N28" i="1"/>
  <c r="N26" i="1"/>
  <c r="N24" i="1"/>
  <c r="N20" i="1"/>
  <c r="N19" i="1"/>
  <c r="N18" i="1"/>
  <c r="N23" i="1"/>
  <c r="N22" i="1"/>
  <c r="N11" i="1"/>
  <c r="N17" i="1"/>
  <c r="N16" i="1"/>
  <c r="N15" i="1"/>
  <c r="N7" i="1"/>
  <c r="N8" i="1"/>
  <c r="N14" i="1"/>
  <c r="N9" i="1"/>
  <c r="N10" i="1"/>
  <c r="N13" i="1"/>
  <c r="Q12" i="1"/>
  <c r="Q23" i="1"/>
  <c r="Q22" i="1"/>
  <c r="Q11" i="1"/>
  <c r="Q17" i="1"/>
  <c r="Q28" i="1"/>
  <c r="Q26" i="1"/>
  <c r="Q16" i="1"/>
  <c r="Q14" i="1"/>
  <c r="Q20" i="1"/>
  <c r="Q9" i="1"/>
  <c r="Q24" i="1"/>
  <c r="Q13" i="1"/>
  <c r="Q7" i="1"/>
  <c r="Q15" i="1"/>
  <c r="Q27" i="1"/>
  <c r="Q10" i="1"/>
  <c r="Q8" i="1"/>
  <c r="Q19" i="1"/>
  <c r="Q18" i="1"/>
  <c r="N3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<sst xmlns="http://schemas.openxmlformats.org/spreadsheetml/2006/main" count="218" uniqueCount="64">
  <si>
    <t>Event Location</t>
  </si>
  <si>
    <t>Paintsville Lake</t>
  </si>
  <si>
    <t>Barren River Port Oliver</t>
  </si>
  <si>
    <t>Cave Run Lake   Stony Cove</t>
  </si>
  <si>
    <t>Taylorsville Opossum Ridge</t>
  </si>
  <si>
    <t>Laurel Lake</t>
  </si>
  <si>
    <t>Nolin Lake Moutadier</t>
  </si>
  <si>
    <t>Fishoff</t>
  </si>
  <si>
    <t>YTD Points  Total</t>
  </si>
  <si>
    <t>Teams advancing to JWC</t>
  </si>
  <si>
    <t>Events</t>
  </si>
  <si>
    <t>Date of Event</t>
  </si>
  <si>
    <t>10/12/24.</t>
  </si>
  <si>
    <t>TBA</t>
  </si>
  <si>
    <t>Waiver Filed</t>
  </si>
  <si>
    <t>School Name</t>
  </si>
  <si>
    <t>Team Names</t>
  </si>
  <si>
    <t xml:space="preserve">KY Jr Bassmasters SAF#   832900  </t>
  </si>
  <si>
    <t>Aiden Vance          Kyle Lilly</t>
  </si>
  <si>
    <t>dnf</t>
  </si>
  <si>
    <t>Mason Watkins         Cody Henderson</t>
  </si>
  <si>
    <t>Caid Yates               Hoyt Beach</t>
  </si>
  <si>
    <t>Bath Co Jr Fishing           # 900737</t>
  </si>
  <si>
    <t>Bailey Swartz    Emmalyn Vice</t>
  </si>
  <si>
    <t>Chase Rogers     Rogan Alderman</t>
  </si>
  <si>
    <t>Kaidyn Roark         Hunter Helton</t>
  </si>
  <si>
    <t>Zeke Brock           Henry Reed</t>
  </si>
  <si>
    <t>Best 5 Events</t>
  </si>
  <si>
    <t xml:space="preserve"> KBF Juniors 8th Grade &amp; Under ***   Points will be totaled to show each Teams Best 5 of 6 events fished </t>
  </si>
  <si>
    <t>Bently Oldfield           Jase Cox</t>
  </si>
  <si>
    <t xml:space="preserve">  Lucas Brooks  Mason Davis</t>
  </si>
  <si>
    <t>Tanner Morris          Pete Thompson</t>
  </si>
  <si>
    <t>Oldham Co Jr        SAF # 7002064</t>
  </si>
  <si>
    <t>Tyler Frederick         Clayton Olson</t>
  </si>
  <si>
    <t>Viviana Lewis           Zori Johnson</t>
  </si>
  <si>
    <t>Grant Co</t>
  </si>
  <si>
    <t>Braston Grimes     Owen Kennedy</t>
  </si>
  <si>
    <t xml:space="preserve">       Alec Hardin        Kenton McIntyre</t>
  </si>
  <si>
    <t>Barren Co Jr       SAF # 900786</t>
  </si>
  <si>
    <t>Avery Reynolds        Kaiden Colvin</t>
  </si>
  <si>
    <t>Bentley Milstead     Jerrod Cline</t>
  </si>
  <si>
    <t>Bath Co</t>
  </si>
  <si>
    <t>Barren Co</t>
  </si>
  <si>
    <r>
      <rPr>
        <b/>
        <sz val="16"/>
        <rFont val="Aptos Narrow"/>
        <family val="2"/>
        <scheme val="minor"/>
      </rPr>
      <t>Braylen Messe</t>
    </r>
    <r>
      <rPr>
        <b/>
        <strike/>
        <sz val="16"/>
        <rFont val="Aptos Narrow"/>
        <family val="2"/>
        <scheme val="minor"/>
      </rPr>
      <t>r</t>
    </r>
    <r>
      <rPr>
        <b/>
        <sz val="16"/>
        <color theme="1"/>
        <rFont val="Aptos Narrow"/>
        <family val="2"/>
        <scheme val="minor"/>
      </rPr>
      <t xml:space="preserve">    Maddox Lucas</t>
    </r>
  </si>
  <si>
    <t>Oldham Co</t>
  </si>
  <si>
    <t>2nd     Tie   Breaker</t>
  </si>
  <si>
    <t>1st     Tie Breaker</t>
  </si>
  <si>
    <t>Clayton Hagan         Elihah Hagan</t>
  </si>
  <si>
    <t>St Park Lonesome Valley</t>
  </si>
  <si>
    <t>KBF Jr Champ</t>
  </si>
  <si>
    <t>Nicholasville Jr</t>
  </si>
  <si>
    <r>
      <t xml:space="preserve">Attention Jr Teams: While viewing the Points chart below, if your team showS a"0" in any events that you have competed, should the Team Names have a White Background, I NEED A SIGNED WAIVER AT THE NEXT EVENT </t>
    </r>
    <r>
      <rPr>
        <b/>
        <i/>
        <u/>
        <sz val="12"/>
        <color theme="0"/>
        <rFont val="Arial"/>
        <family val="2"/>
      </rPr>
      <t>OR THE TEAM WILL BE REFUSED ENTRY</t>
    </r>
    <r>
      <rPr>
        <b/>
        <sz val="12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     </t>
    </r>
    <r>
      <rPr>
        <b/>
        <sz val="12"/>
        <color rgb="FFFFFF00"/>
        <rFont val="Arial"/>
        <family val="2"/>
      </rPr>
      <t xml:space="preserve">                      </t>
    </r>
    <r>
      <rPr>
        <b/>
        <sz val="10"/>
        <color rgb="FFFFFF00"/>
        <rFont val="Arial"/>
        <family val="2"/>
      </rPr>
      <t xml:space="preserve">           The Official SAF Waiver is posted on the KBF website. ONLY use the official  Waiver and DO NOT COPY &amp; PASTE. THE WAIVER IS A 1 PAGE FORM  (we wil NOT accept any waiver that is</t>
    </r>
    <r>
      <rPr>
        <b/>
        <sz val="12"/>
        <color rgb="FFFFFF00"/>
        <rFont val="Arial"/>
        <family val="2"/>
      </rPr>
      <t xml:space="preserve"> more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FFFF00"/>
        <rFont val="Arial"/>
        <family val="2"/>
      </rPr>
      <t>than 1 Page)</t>
    </r>
  </si>
  <si>
    <r>
      <rPr>
        <b/>
        <u/>
        <sz val="14"/>
        <color rgb="FFFFC000"/>
        <rFont val="Arial"/>
        <family val="2"/>
      </rPr>
      <t>Junior Club requirments Voted by theTBF Presidents Council Requires</t>
    </r>
    <r>
      <rPr>
        <b/>
        <sz val="12"/>
        <color theme="0"/>
        <rFont val="Arial"/>
        <family val="2"/>
      </rPr>
      <t xml:space="preserve">               EACH Inividual Club to be a Sanctioned  Club &amp;Must maintain a ACTIVE Membership Roster of a Minimum of 6 Paid Members to be Sanctioned by each Member State</t>
    </r>
  </si>
  <si>
    <t>Most Events Fished</t>
  </si>
  <si>
    <t>Largest weight of 6 Fished</t>
  </si>
  <si>
    <r>
      <t xml:space="preserve">Brady Wells </t>
    </r>
    <r>
      <rPr>
        <b/>
        <sz val="11"/>
        <color rgb="FFC00000"/>
        <rFont val="Aptos Narrow"/>
        <family val="2"/>
        <scheme val="minor"/>
      </rPr>
      <t xml:space="preserve">                    </t>
    </r>
    <r>
      <rPr>
        <b/>
        <strike/>
        <sz val="11"/>
        <color rgb="FFC00000"/>
        <rFont val="Aptos Narrow"/>
        <family val="2"/>
        <scheme val="minor"/>
      </rPr>
      <t xml:space="preserve">  Dryden Wells</t>
    </r>
    <r>
      <rPr>
        <b/>
        <sz val="11"/>
        <color theme="1"/>
        <rFont val="Aptos Narrow"/>
        <family val="2"/>
        <scheme val="minor"/>
      </rPr>
      <t xml:space="preserve">                    Carson Hefner</t>
    </r>
  </si>
  <si>
    <t>TateBays                 Cameron Baer</t>
  </si>
  <si>
    <t>Levi Colson         Jagger Moore</t>
  </si>
  <si>
    <t>Versailles</t>
  </si>
  <si>
    <t>Framklin Co</t>
  </si>
  <si>
    <t>Tms</t>
  </si>
  <si>
    <t>T.O.Y                 &amp;   1st    Runner UP</t>
  </si>
  <si>
    <t>Best 5 of 6 Events</t>
  </si>
  <si>
    <t>Cameron Jones        BraylonHall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</si>
</sst>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1" x14ac:knownFonts="1">
    <font>
      <sz val="11"/>
      <color theme="1"/>
      <name val="Aptos Narrow"/>
      <family val="2"/>
      <scheme val="minor"/>
    </font>
    <font>
      <b/>
      <sz val="20"/>
      <color rgb="FFFFFFFF"/>
      <name val="Arial"/>
      <family val="2"/>
    </font>
    <font>
      <b/>
      <sz val="12"/>
      <color rgb="FFFFFFFF"/>
      <name val="Aptos Narrow"/>
      <family val="2"/>
      <scheme val="minor"/>
    </font>
    <font>
      <b/>
      <sz val="12"/>
      <color rgb="FFFFFFFF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FFFF00"/>
      <name val="Arial"/>
      <family val="2"/>
    </font>
    <font>
      <b/>
      <sz val="10"/>
      <color rgb="FFF2F2F2"/>
      <name val="Arial"/>
      <family val="2"/>
    </font>
    <font>
      <b/>
      <sz val="12"/>
      <color theme="0"/>
      <name val="Arial"/>
      <family val="2"/>
    </font>
    <font>
      <b/>
      <sz val="9"/>
      <color rgb="FFF2F2F2"/>
      <name val="Arial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color rgb="FFFFFFFF"/>
      <name val="Arial"/>
      <family val="2"/>
    </font>
    <font>
      <b/>
      <sz val="20"/>
      <color rgb="FFFFFF00"/>
      <name val="Arial"/>
      <family val="2"/>
    </font>
    <font>
      <b/>
      <sz val="16"/>
      <name val="Aptos Narrow"/>
      <family val="2"/>
      <scheme val="minor"/>
    </font>
    <font>
      <b/>
      <sz val="16"/>
      <color rgb="FFFFFF00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rgb="FFFFFF00"/>
      <name val="Arial"/>
      <family val="2"/>
    </font>
    <font>
      <sz val="11"/>
      <color rgb="FFFFFF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trike/>
      <sz val="16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trike/>
      <sz val="11"/>
      <color rgb="FFC00000"/>
      <name val="Aptos Narrow"/>
      <family val="2"/>
      <scheme val="minor"/>
    </font>
    <font>
      <b/>
      <sz val="10"/>
      <color theme="0"/>
      <name val="Arial"/>
      <family val="2"/>
    </font>
    <font>
      <b/>
      <sz val="11"/>
      <color rgb="FFFFFFFF"/>
      <name val="Arial"/>
      <family val="2"/>
    </font>
    <font>
      <b/>
      <sz val="14"/>
      <color theme="0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b/>
      <sz val="18"/>
      <color rgb="FFFFC000"/>
      <name val="Arial"/>
      <family val="2"/>
    </font>
    <font>
      <b/>
      <sz val="12"/>
      <color rgb="FFFFFF00"/>
      <name val="Arial"/>
      <family val="2"/>
    </font>
    <font>
      <b/>
      <i/>
      <u/>
      <sz val="12"/>
      <color theme="0"/>
      <name val="Arial"/>
      <family val="2"/>
    </font>
    <font>
      <b/>
      <sz val="12"/>
      <color rgb="FFFF0000"/>
      <name val="Arial"/>
      <family val="2"/>
    </font>
    <font>
      <b/>
      <u/>
      <sz val="14"/>
      <color rgb="FFFFC000"/>
      <name val="Arial"/>
      <family val="2"/>
    </font>
    <font>
      <b/>
      <sz val="14"/>
      <color rgb="FFFFFF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b/>
      <sz val="11"/>
      <color rgb="FFFFFF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uble">
        <color rgb="FFFF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C00000"/>
      </left>
      <right style="double">
        <color rgb="FFC00000"/>
      </right>
      <top style="thick">
        <color rgb="FFC00000"/>
      </top>
      <bottom style="double">
        <color rgb="FFC00000"/>
      </bottom>
      <diagonal/>
    </border>
    <border>
      <left style="thick">
        <color rgb="FFC00000"/>
      </left>
      <right/>
      <top style="thick">
        <color rgb="FFC00000"/>
      </top>
      <bottom style="double">
        <color rgb="FFC00000"/>
      </bottom>
      <diagonal/>
    </border>
    <border>
      <left/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ck">
        <color rgb="FFFF0000"/>
      </top>
      <bottom/>
      <diagonal/>
    </border>
    <border>
      <left style="double">
        <color rgb="FFFF0000"/>
      </left>
      <right/>
      <top style="thick">
        <color rgb="FFFF0000"/>
      </top>
      <bottom style="double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thick">
        <color rgb="FFFF0000"/>
      </right>
      <top style="thick">
        <color rgb="FFFF0000"/>
      </top>
      <bottom/>
      <diagonal/>
    </border>
    <border>
      <left style="double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double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double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C00000"/>
      </left>
      <right style="thick">
        <color theme="0"/>
      </right>
      <top style="thick">
        <color rgb="FFC00000"/>
      </top>
      <bottom style="thick">
        <color rgb="FFC00000"/>
      </bottom>
      <diagonal/>
    </border>
    <border>
      <left style="thick">
        <color theme="0"/>
      </left>
      <right style="thick">
        <color theme="0"/>
      </right>
      <top style="thick">
        <color rgb="FFC00000"/>
      </top>
      <bottom style="thick">
        <color rgb="FFC00000"/>
      </bottom>
      <diagonal/>
    </border>
    <border>
      <left style="thick">
        <color theme="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double">
        <color rgb="FFC00000"/>
      </right>
      <top style="thick">
        <color rgb="FFC00000"/>
      </top>
      <bottom style="double">
        <color rgb="FFC00000"/>
      </bottom>
      <diagonal/>
    </border>
    <border>
      <left style="thick">
        <color rgb="FFFF0000"/>
      </left>
      <right style="double">
        <color rgb="FFFF0000"/>
      </right>
      <top style="thick">
        <color rgb="FFFF0000"/>
      </top>
      <bottom/>
      <diagonal/>
    </border>
    <border>
      <left style="double">
        <color rgb="FFFF0000"/>
      </left>
      <right style="double">
        <color rgb="FFFF0000"/>
      </right>
      <top style="thick">
        <color rgb="FFFF0000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rgb="FFFF0000"/>
      </left>
      <right style="thick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7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4" fillId="1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11" borderId="5" xfId="0" applyFont="1" applyFill="1" applyBorder="1" applyAlignment="1">
      <alignment horizontal="center" vertical="center" wrapText="1"/>
    </xf>
    <xf numFmtId="164" fontId="7" fillId="11" borderId="0" xfId="0" applyNumberFormat="1" applyFont="1" applyFill="1" applyAlignment="1">
      <alignment horizontal="center" vertical="center" wrapText="1"/>
    </xf>
    <xf numFmtId="2" fontId="17" fillId="11" borderId="14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1" fillId="0" borderId="0" xfId="0" applyFont="1"/>
    <xf numFmtId="0" fontId="19" fillId="12" borderId="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0" fontId="1" fillId="3" borderId="20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0" fillId="14" borderId="0" xfId="0" applyFill="1"/>
    <xf numFmtId="0" fontId="13" fillId="0" borderId="12" xfId="0" applyFont="1" applyBorder="1" applyAlignment="1">
      <alignment horizontal="right" vertical="center" wrapText="1"/>
    </xf>
    <xf numFmtId="0" fontId="37" fillId="3" borderId="15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164" fontId="5" fillId="10" borderId="7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wrapText="1"/>
    </xf>
    <xf numFmtId="2" fontId="17" fillId="11" borderId="34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right" wrapText="1"/>
    </xf>
    <xf numFmtId="2" fontId="17" fillId="11" borderId="31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31" fillId="4" borderId="30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 textRotation="255"/>
    </xf>
    <xf numFmtId="0" fontId="0" fillId="0" borderId="36" xfId="0" applyBorder="1"/>
    <xf numFmtId="0" fontId="12" fillId="0" borderId="1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wrapText="1"/>
    </xf>
    <xf numFmtId="0" fontId="38" fillId="7" borderId="3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20" fillId="3" borderId="34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39" fillId="4" borderId="44" xfId="0" applyFont="1" applyFill="1" applyBorder="1" applyAlignment="1">
      <alignment horizontal="center" vertical="center"/>
    </xf>
    <xf numFmtId="0" fontId="39" fillId="4" borderId="45" xfId="0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center" vertical="center"/>
    </xf>
    <xf numFmtId="0" fontId="28" fillId="7" borderId="39" xfId="0" applyFont="1" applyFill="1" applyBorder="1" applyAlignment="1">
      <alignment horizontal="center" vertical="center"/>
    </xf>
    <xf numFmtId="0" fontId="12" fillId="9" borderId="47" xfId="0" applyFont="1" applyFill="1" applyBorder="1" applyAlignment="1">
      <alignment horizontal="center" vertical="center"/>
    </xf>
    <xf numFmtId="2" fontId="17" fillId="11" borderId="0" xfId="0" applyNumberFormat="1" applyFont="1" applyFill="1" applyAlignment="1">
      <alignment horizontal="center" vertical="center"/>
    </xf>
    <xf numFmtId="164" fontId="7" fillId="11" borderId="14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64" fontId="5" fillId="10" borderId="6" xfId="0" applyNumberFormat="1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0" fillId="14" borderId="17" xfId="0" applyFill="1" applyBorder="1"/>
    <xf numFmtId="0" fontId="15" fillId="14" borderId="0" xfId="0" applyFont="1" applyFill="1" applyAlignment="1">
      <alignment horizontal="center" vertical="center"/>
    </xf>
    <xf numFmtId="1" fontId="9" fillId="7" borderId="36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8" fillId="3" borderId="3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36" fillId="3" borderId="1" xfId="0" applyFont="1" applyFill="1" applyBorder="1" applyAlignment="1">
      <alignment horizontal="center"/>
    </xf>
    <xf numFmtId="0" fontId="9" fillId="11" borderId="19" xfId="0" applyFont="1" applyFill="1" applyBorder="1" applyAlignment="1">
      <alignment horizontal="center" vertical="center" wrapText="1"/>
    </xf>
    <xf numFmtId="0" fontId="40" fillId="13" borderId="19" xfId="0" applyFont="1" applyFill="1" applyBorder="1" applyAlignment="1">
      <alignment horizontal="center" wrapText="1"/>
    </xf>
    <xf numFmtId="0" fontId="40" fillId="13" borderId="1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A9F127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AEF25C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8987-23ED-4AF7-8CF5-4F0790C01809}">
  <dimension ref="A1:W43"/>
  <sheetViews>
    <sheetView tabSelected="1" topLeftCell="A17" workbookViewId="0">
      <selection activeCell="H23" sqref="H23"/>
    </sheetView>
  </sheetViews>
  <sheetFormatPr defaultRowHeight="15" x14ac:dyDescent="0.25"/>
  <cols>
    <col min="1" max="1" width="5.140625" customWidth="1"/>
    <col min="3" max="3" width="28.85546875" customWidth="1"/>
    <col min="4" max="4" width="24.140625" customWidth="1"/>
    <col min="16" max="17" width="9.42578125" customWidth="1"/>
    <col min="18" max="18" width="2" customWidth="1"/>
    <col min="19" max="19" width="11" style="17" customWidth="1"/>
    <col min="20" max="20" width="13.140625" customWidth="1"/>
  </cols>
  <sheetData>
    <row r="1" spans="1:23" ht="49.5" customHeight="1" x14ac:dyDescent="0.25">
      <c r="A1" s="101" t="s">
        <v>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3" ht="18.75" thickBot="1" x14ac:dyDescent="0.3">
      <c r="A2" s="103" t="s">
        <v>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23" ht="53.1" customHeight="1" thickTop="1" thickBot="1" x14ac:dyDescent="0.3">
      <c r="A3" s="104" t="s">
        <v>51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23" ht="44.1" customHeight="1" thickTop="1" thickBot="1" x14ac:dyDescent="0.3">
      <c r="A4" s="98"/>
      <c r="B4" s="99"/>
      <c r="C4" s="77"/>
      <c r="D4" s="78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48</v>
      </c>
      <c r="J4" s="10" t="s">
        <v>5</v>
      </c>
      <c r="K4" s="25" t="s">
        <v>6</v>
      </c>
      <c r="L4" s="12" t="s">
        <v>7</v>
      </c>
      <c r="M4" s="105" t="s">
        <v>61</v>
      </c>
      <c r="N4" s="26" t="s">
        <v>46</v>
      </c>
      <c r="O4" s="28" t="s">
        <v>45</v>
      </c>
      <c r="P4" s="94"/>
      <c r="Q4" s="95"/>
      <c r="R4" s="1"/>
    </row>
    <row r="5" spans="1:23" ht="39.950000000000003" customHeight="1" thickTop="1" thickBot="1" x14ac:dyDescent="0.3">
      <c r="A5" s="100" t="s">
        <v>10</v>
      </c>
      <c r="B5" s="100"/>
      <c r="C5" s="47"/>
      <c r="D5" s="48" t="s">
        <v>11</v>
      </c>
      <c r="E5" s="76">
        <v>45542</v>
      </c>
      <c r="F5" s="42">
        <v>45563</v>
      </c>
      <c r="G5" s="42" t="s">
        <v>12</v>
      </c>
      <c r="H5" s="42">
        <v>45598</v>
      </c>
      <c r="I5" s="42">
        <v>45633</v>
      </c>
      <c r="J5" s="42">
        <v>45724</v>
      </c>
      <c r="K5" s="43">
        <v>45759</v>
      </c>
      <c r="L5" s="13" t="s">
        <v>13</v>
      </c>
      <c r="M5" s="106"/>
      <c r="N5" s="107" t="s">
        <v>53</v>
      </c>
      <c r="O5" s="109" t="s">
        <v>54</v>
      </c>
      <c r="P5" s="96"/>
      <c r="Q5" s="97"/>
      <c r="R5" s="2"/>
      <c r="S5" s="92" t="s">
        <v>9</v>
      </c>
    </row>
    <row r="6" spans="1:23" ht="39.950000000000003" customHeight="1" thickTop="1" thickBot="1" x14ac:dyDescent="0.3">
      <c r="A6" s="63" t="s">
        <v>60</v>
      </c>
      <c r="B6" s="56" t="s">
        <v>14</v>
      </c>
      <c r="C6" s="79" t="s">
        <v>15</v>
      </c>
      <c r="D6" s="80" t="s">
        <v>16</v>
      </c>
      <c r="E6" s="33">
        <v>1</v>
      </c>
      <c r="F6" s="33">
        <v>2</v>
      </c>
      <c r="G6" s="34">
        <v>3</v>
      </c>
      <c r="H6" s="34">
        <v>4</v>
      </c>
      <c r="I6" s="33">
        <v>5</v>
      </c>
      <c r="J6" s="33">
        <v>6</v>
      </c>
      <c r="K6" s="35" t="s">
        <v>49</v>
      </c>
      <c r="L6" s="74"/>
      <c r="M6" s="81" t="s">
        <v>62</v>
      </c>
      <c r="N6" s="108"/>
      <c r="O6" s="110"/>
      <c r="P6" s="39" t="s">
        <v>27</v>
      </c>
      <c r="Q6" s="41" t="s">
        <v>8</v>
      </c>
      <c r="R6" s="31"/>
      <c r="S6" s="93"/>
      <c r="T6" s="18" t="s">
        <v>44</v>
      </c>
    </row>
    <row r="7" spans="1:23" ht="45" customHeight="1" thickTop="1" thickBot="1" x14ac:dyDescent="0.4">
      <c r="A7" s="71">
        <v>1</v>
      </c>
      <c r="B7" s="50">
        <v>1</v>
      </c>
      <c r="C7" s="51" t="s">
        <v>22</v>
      </c>
      <c r="D7" s="52" t="s">
        <v>25</v>
      </c>
      <c r="E7" s="72">
        <v>299</v>
      </c>
      <c r="F7" s="7">
        <v>289</v>
      </c>
      <c r="G7" s="6">
        <v>299</v>
      </c>
      <c r="H7" s="6" t="s">
        <v>19</v>
      </c>
      <c r="I7" s="7" t="s">
        <v>19</v>
      </c>
      <c r="J7" s="7" t="s">
        <v>19</v>
      </c>
      <c r="K7" s="8" t="s">
        <v>19</v>
      </c>
      <c r="L7" s="73"/>
      <c r="M7" s="82" t="e" cm="1">
        <f t="array" ref="M7">SUMPRODUCT(LARGE(E7:J7,{1,2,3,4,5}))</f>
        <v>#NUM!</v>
      </c>
      <c r="N7" s="36">
        <f>COUNT(E7:J7)</f>
        <v>3</v>
      </c>
      <c r="O7" s="37">
        <f t="shared" ref="O7:O31" si="0">MAX(E7:K7)</f>
        <v>299</v>
      </c>
      <c r="P7" s="38">
        <f t="shared" ref="P7:P31" si="1">MAX(E7:J7)</f>
        <v>299</v>
      </c>
      <c r="Q7" s="75">
        <f>SUM(E7:K7)</f>
        <v>887</v>
      </c>
      <c r="R7" s="2"/>
      <c r="S7" s="64"/>
    </row>
    <row r="8" spans="1:23" ht="45" customHeight="1" thickTop="1" thickBot="1" x14ac:dyDescent="0.4">
      <c r="A8" s="59">
        <f>A7+1</f>
        <v>2</v>
      </c>
      <c r="B8" s="3">
        <v>1</v>
      </c>
      <c r="C8" s="61" t="s">
        <v>22</v>
      </c>
      <c r="D8" s="62" t="s">
        <v>24</v>
      </c>
      <c r="E8" s="72">
        <v>298</v>
      </c>
      <c r="F8" s="7">
        <v>291</v>
      </c>
      <c r="G8" s="6">
        <v>298</v>
      </c>
      <c r="H8" s="6" t="s">
        <v>19</v>
      </c>
      <c r="I8" s="7" t="s">
        <v>19</v>
      </c>
      <c r="J8" s="7" t="s">
        <v>19</v>
      </c>
      <c r="K8" s="8" t="s">
        <v>19</v>
      </c>
      <c r="L8" s="14"/>
      <c r="M8" s="82" t="e" cm="1">
        <f t="array" ref="M8">SUMPRODUCT(LARGE(E8:J8,{1,2,3,4,5}))</f>
        <v>#NUM!</v>
      </c>
      <c r="N8" s="23">
        <f>COUNT(E8:J8)</f>
        <v>3</v>
      </c>
      <c r="O8" s="27">
        <f t="shared" si="0"/>
        <v>298</v>
      </c>
      <c r="P8" s="66">
        <f t="shared" si="1"/>
        <v>298</v>
      </c>
      <c r="Q8" s="67">
        <f>SUM(E8:K8)</f>
        <v>887</v>
      </c>
      <c r="R8" s="2"/>
      <c r="S8" s="89"/>
    </row>
    <row r="9" spans="1:23" ht="45" customHeight="1" thickTop="1" thickBot="1" x14ac:dyDescent="0.4">
      <c r="A9" s="59">
        <f t="shared" ref="A9:A31" si="2">A8+1</f>
        <v>3</v>
      </c>
      <c r="B9" s="58">
        <v>1</v>
      </c>
      <c r="C9" s="61" t="s">
        <v>22</v>
      </c>
      <c r="D9" s="62" t="s">
        <v>43</v>
      </c>
      <c r="E9" s="72">
        <v>300</v>
      </c>
      <c r="F9" s="7">
        <v>292</v>
      </c>
      <c r="G9" s="6">
        <v>294</v>
      </c>
      <c r="H9" s="6" t="s">
        <v>19</v>
      </c>
      <c r="I9" s="7" t="s">
        <v>19</v>
      </c>
      <c r="J9" s="7" t="s">
        <v>19</v>
      </c>
      <c r="K9" s="8" t="s">
        <v>19</v>
      </c>
      <c r="L9" s="53"/>
      <c r="M9" s="82" t="e" cm="1">
        <f t="array" ref="M9">SUMPRODUCT(LARGE(E9:J9,{1,2,3,4,5}))</f>
        <v>#NUM!</v>
      </c>
      <c r="N9" s="54">
        <f>COUNT(E9:J9)</f>
        <v>3</v>
      </c>
      <c r="O9" s="55">
        <f t="shared" si="0"/>
        <v>300</v>
      </c>
      <c r="P9" s="24">
        <f t="shared" si="1"/>
        <v>300</v>
      </c>
      <c r="Q9" s="19">
        <f>SUM(E9:K9)</f>
        <v>886</v>
      </c>
      <c r="R9" s="2"/>
      <c r="S9" s="90"/>
    </row>
    <row r="10" spans="1:23" ht="45" customHeight="1" thickTop="1" thickBot="1" x14ac:dyDescent="0.4">
      <c r="A10" s="59">
        <f t="shared" si="2"/>
        <v>4</v>
      </c>
      <c r="B10" s="57">
        <v>1</v>
      </c>
      <c r="C10" s="44" t="s">
        <v>22</v>
      </c>
      <c r="D10" s="45" t="s">
        <v>26</v>
      </c>
      <c r="E10" s="72">
        <v>294</v>
      </c>
      <c r="F10" s="7">
        <v>299</v>
      </c>
      <c r="G10" s="6">
        <v>293</v>
      </c>
      <c r="H10" s="6" t="s">
        <v>19</v>
      </c>
      <c r="I10" s="7" t="s">
        <v>19</v>
      </c>
      <c r="J10" s="7" t="s">
        <v>19</v>
      </c>
      <c r="K10" s="8" t="s">
        <v>19</v>
      </c>
      <c r="L10" s="46"/>
      <c r="M10" s="82" t="e" cm="1">
        <f t="array" ref="M10">SUMPRODUCT(LARGE(E10:J10,{1,2,3,4,5}))</f>
        <v>#NUM!</v>
      </c>
      <c r="N10" s="49">
        <f>COUNT(E10:J10)</f>
        <v>3</v>
      </c>
      <c r="O10" s="27">
        <f t="shared" si="0"/>
        <v>299</v>
      </c>
      <c r="P10" s="38">
        <f t="shared" si="1"/>
        <v>299</v>
      </c>
      <c r="Q10" s="40">
        <f>SUM(E10:K10)</f>
        <v>886</v>
      </c>
      <c r="R10" s="2"/>
      <c r="S10" s="91"/>
    </row>
    <row r="11" spans="1:23" ht="45" customHeight="1" thickTop="1" thickBot="1" x14ac:dyDescent="0.4">
      <c r="A11" s="59">
        <f t="shared" si="2"/>
        <v>5</v>
      </c>
      <c r="B11" s="58">
        <v>1</v>
      </c>
      <c r="C11" s="4" t="s">
        <v>17</v>
      </c>
      <c r="D11" s="5" t="s">
        <v>47</v>
      </c>
      <c r="E11" s="72">
        <v>146</v>
      </c>
      <c r="F11" s="7">
        <v>298</v>
      </c>
      <c r="G11" s="6">
        <v>300</v>
      </c>
      <c r="H11" s="6" t="s">
        <v>19</v>
      </c>
      <c r="I11" s="7" t="s">
        <v>19</v>
      </c>
      <c r="J11" s="7" t="s">
        <v>19</v>
      </c>
      <c r="K11" s="8" t="s">
        <v>19</v>
      </c>
      <c r="L11" s="14"/>
      <c r="M11" s="82" t="e" cm="1">
        <f t="array" ref="M11">SUMPRODUCT(LARGE(E11:J11,{1,2,3,4,5}))</f>
        <v>#NUM!</v>
      </c>
      <c r="N11" s="23">
        <f>COUNT(E11:J11)</f>
        <v>3</v>
      </c>
      <c r="O11" s="27">
        <f t="shared" si="0"/>
        <v>300</v>
      </c>
      <c r="P11" s="24">
        <f t="shared" si="1"/>
        <v>300</v>
      </c>
      <c r="Q11" s="19">
        <f>SUM(E11:K11)</f>
        <v>744</v>
      </c>
      <c r="R11" s="20"/>
      <c r="S11" s="65"/>
      <c r="T11" s="18" t="s">
        <v>35</v>
      </c>
      <c r="W11" s="11"/>
    </row>
    <row r="12" spans="1:23" ht="45" customHeight="1" thickTop="1" thickBot="1" x14ac:dyDescent="0.3">
      <c r="A12" s="59">
        <f t="shared" si="2"/>
        <v>6</v>
      </c>
      <c r="B12" s="58">
        <v>1</v>
      </c>
      <c r="C12" s="4" t="s">
        <v>17</v>
      </c>
      <c r="D12" s="32" t="s">
        <v>57</v>
      </c>
      <c r="E12" s="72" t="s">
        <v>19</v>
      </c>
      <c r="F12" s="7" t="s">
        <v>19</v>
      </c>
      <c r="G12" s="6">
        <v>296</v>
      </c>
      <c r="H12" s="6" t="s">
        <v>19</v>
      </c>
      <c r="I12" s="7" t="s">
        <v>19</v>
      </c>
      <c r="J12" s="7" t="s">
        <v>19</v>
      </c>
      <c r="K12" s="8" t="s">
        <v>19</v>
      </c>
      <c r="L12" s="14"/>
      <c r="M12" s="82" t="e" cm="1">
        <f t="array" ref="M12">SUMPRODUCT(LARGE(E12:J12,{1,2,3,4,5}))</f>
        <v>#NUM!</v>
      </c>
      <c r="N12" s="23">
        <f>COUNT(E8:J8)</f>
        <v>3</v>
      </c>
      <c r="O12" s="27">
        <f t="shared" si="0"/>
        <v>296</v>
      </c>
      <c r="P12" s="24">
        <f t="shared" si="1"/>
        <v>296</v>
      </c>
      <c r="Q12" s="19">
        <f>SUM(E8:K8)</f>
        <v>887</v>
      </c>
      <c r="R12" s="85"/>
      <c r="S12" s="16"/>
      <c r="T12" s="21" t="s">
        <v>41</v>
      </c>
    </row>
    <row r="13" spans="1:23" ht="45" customHeight="1" thickTop="1" thickBot="1" x14ac:dyDescent="0.4">
      <c r="A13" s="59">
        <f t="shared" si="2"/>
        <v>7</v>
      </c>
      <c r="B13" s="58">
        <v>1</v>
      </c>
      <c r="C13" s="4" t="s">
        <v>17</v>
      </c>
      <c r="D13" s="5" t="s">
        <v>18</v>
      </c>
      <c r="E13" s="72">
        <v>297</v>
      </c>
      <c r="F13" s="7">
        <v>300</v>
      </c>
      <c r="G13" s="6">
        <v>146</v>
      </c>
      <c r="H13" s="6" t="s">
        <v>19</v>
      </c>
      <c r="I13" s="7" t="s">
        <v>19</v>
      </c>
      <c r="J13" s="7" t="s">
        <v>19</v>
      </c>
      <c r="K13" s="8" t="s">
        <v>19</v>
      </c>
      <c r="L13" s="14"/>
      <c r="M13" s="82" t="e" cm="1">
        <f t="array" ref="M13">SUMPRODUCT(LARGE(E13:J13,{1,2,3,4,5}))</f>
        <v>#NUM!</v>
      </c>
      <c r="N13" s="23">
        <f t="shared" ref="N13:N20" si="3">COUNT(E13:J13)</f>
        <v>3</v>
      </c>
      <c r="O13" s="27">
        <f t="shared" si="0"/>
        <v>300</v>
      </c>
      <c r="P13" s="24">
        <f t="shared" si="1"/>
        <v>300</v>
      </c>
      <c r="Q13" s="19">
        <f t="shared" ref="Q13:Q31" si="4">SUM(E13:K13)</f>
        <v>743</v>
      </c>
      <c r="R13" s="86"/>
      <c r="S13" s="16"/>
      <c r="T13" s="21" t="s">
        <v>41</v>
      </c>
    </row>
    <row r="14" spans="1:23" ht="45" customHeight="1" thickTop="1" thickBot="1" x14ac:dyDescent="0.3">
      <c r="A14" s="59">
        <f t="shared" si="2"/>
        <v>8</v>
      </c>
      <c r="B14" s="58">
        <v>1</v>
      </c>
      <c r="C14" s="4" t="s">
        <v>22</v>
      </c>
      <c r="D14" s="22" t="s">
        <v>55</v>
      </c>
      <c r="E14" s="72">
        <v>295</v>
      </c>
      <c r="F14" s="7">
        <v>297</v>
      </c>
      <c r="G14" s="6">
        <v>146</v>
      </c>
      <c r="H14" s="6" t="s">
        <v>19</v>
      </c>
      <c r="I14" s="7" t="s">
        <v>19</v>
      </c>
      <c r="J14" s="7" t="s">
        <v>19</v>
      </c>
      <c r="K14" s="8" t="s">
        <v>19</v>
      </c>
      <c r="L14" s="14"/>
      <c r="M14" s="82" t="e" cm="1">
        <f t="array" ref="M14">SUMPRODUCT(LARGE(E14:J14,{1,2,3,4,5}))</f>
        <v>#NUM!</v>
      </c>
      <c r="N14" s="23">
        <f t="shared" si="3"/>
        <v>3</v>
      </c>
      <c r="O14" s="27">
        <f t="shared" si="0"/>
        <v>297</v>
      </c>
      <c r="P14" s="24">
        <f t="shared" si="1"/>
        <v>297</v>
      </c>
      <c r="Q14" s="19">
        <f t="shared" si="4"/>
        <v>738</v>
      </c>
      <c r="R14" s="87"/>
      <c r="S14" s="16"/>
      <c r="T14" s="21" t="s">
        <v>41</v>
      </c>
    </row>
    <row r="15" spans="1:23" ht="45" customHeight="1" thickTop="1" thickBot="1" x14ac:dyDescent="0.4">
      <c r="A15" s="59">
        <f t="shared" si="2"/>
        <v>9</v>
      </c>
      <c r="B15" s="58">
        <v>1</v>
      </c>
      <c r="C15" s="4" t="s">
        <v>17</v>
      </c>
      <c r="D15" s="5" t="s">
        <v>20</v>
      </c>
      <c r="E15" s="72">
        <v>296</v>
      </c>
      <c r="F15" s="7">
        <v>290</v>
      </c>
      <c r="G15" s="6">
        <v>146</v>
      </c>
      <c r="H15" s="6" t="s">
        <v>19</v>
      </c>
      <c r="I15" s="7" t="s">
        <v>19</v>
      </c>
      <c r="J15" s="7" t="s">
        <v>19</v>
      </c>
      <c r="K15" s="8" t="s">
        <v>19</v>
      </c>
      <c r="L15" s="14"/>
      <c r="M15" s="82" t="e" cm="1">
        <f t="array" ref="M15">SUMPRODUCT(LARGE(E15:J15,{1,2,3,4,5}))</f>
        <v>#NUM!</v>
      </c>
      <c r="N15" s="23">
        <f t="shared" si="3"/>
        <v>3</v>
      </c>
      <c r="O15" s="27">
        <f t="shared" si="0"/>
        <v>296</v>
      </c>
      <c r="P15" s="24">
        <f t="shared" si="1"/>
        <v>296</v>
      </c>
      <c r="Q15" s="19">
        <f t="shared" si="4"/>
        <v>732</v>
      </c>
      <c r="R15" s="9"/>
      <c r="S15" s="16"/>
      <c r="T15" s="21" t="s">
        <v>41</v>
      </c>
    </row>
    <row r="16" spans="1:23" ht="45" customHeight="1" thickTop="1" thickBot="1" x14ac:dyDescent="0.4">
      <c r="A16" s="88">
        <f t="shared" si="2"/>
        <v>10</v>
      </c>
      <c r="B16" s="58">
        <v>1</v>
      </c>
      <c r="C16" s="4" t="s">
        <v>22</v>
      </c>
      <c r="D16" s="5" t="s">
        <v>29</v>
      </c>
      <c r="E16" s="72">
        <v>146</v>
      </c>
      <c r="F16" s="7">
        <v>296</v>
      </c>
      <c r="G16" s="6">
        <v>146</v>
      </c>
      <c r="H16" s="6" t="s">
        <v>19</v>
      </c>
      <c r="I16" s="7" t="s">
        <v>19</v>
      </c>
      <c r="J16" s="7" t="s">
        <v>19</v>
      </c>
      <c r="K16" s="8" t="s">
        <v>19</v>
      </c>
      <c r="L16" s="14"/>
      <c r="M16" s="82" t="e" cm="1">
        <f t="array" ref="M16">SUMPRODUCT(LARGE(E16:J16,{1,2,3,4,5}))</f>
        <v>#NUM!</v>
      </c>
      <c r="N16" s="23">
        <f t="shared" si="3"/>
        <v>3</v>
      </c>
      <c r="O16" s="27">
        <f t="shared" si="0"/>
        <v>296</v>
      </c>
      <c r="P16" s="24">
        <f t="shared" si="1"/>
        <v>296</v>
      </c>
      <c r="Q16" s="19">
        <f t="shared" si="4"/>
        <v>588</v>
      </c>
      <c r="R16" s="87"/>
      <c r="S16" s="16"/>
      <c r="T16" s="21" t="s">
        <v>41</v>
      </c>
    </row>
    <row r="17" spans="1:20" ht="45" customHeight="1" thickTop="1" thickBot="1" x14ac:dyDescent="0.4">
      <c r="A17" s="88">
        <f t="shared" si="2"/>
        <v>11</v>
      </c>
      <c r="B17" s="58">
        <v>1</v>
      </c>
      <c r="C17" s="4" t="s">
        <v>17</v>
      </c>
      <c r="D17" s="5" t="s">
        <v>30</v>
      </c>
      <c r="E17" s="72">
        <v>146</v>
      </c>
      <c r="F17" s="7">
        <v>288</v>
      </c>
      <c r="G17" s="6">
        <v>146</v>
      </c>
      <c r="H17" s="6" t="s">
        <v>19</v>
      </c>
      <c r="I17" s="7" t="s">
        <v>19</v>
      </c>
      <c r="J17" s="7" t="s">
        <v>19</v>
      </c>
      <c r="K17" s="8" t="s">
        <v>19</v>
      </c>
      <c r="L17" s="14"/>
      <c r="M17" s="82" t="e" cm="1">
        <f t="array" ref="M17">SUMPRODUCT(LARGE(E17:J17,{1,2,3,4,5}))</f>
        <v>#NUM!</v>
      </c>
      <c r="N17" s="23">
        <f t="shared" si="3"/>
        <v>3</v>
      </c>
      <c r="O17" s="27">
        <f t="shared" si="0"/>
        <v>288</v>
      </c>
      <c r="P17" s="24">
        <f t="shared" si="1"/>
        <v>288</v>
      </c>
      <c r="Q17" s="19">
        <f t="shared" si="4"/>
        <v>580</v>
      </c>
      <c r="R17" s="9"/>
      <c r="S17" s="15"/>
      <c r="T17" s="18" t="s">
        <v>35</v>
      </c>
    </row>
    <row r="18" spans="1:20" ht="45" customHeight="1" thickTop="1" thickBot="1" x14ac:dyDescent="0.4">
      <c r="A18" s="88">
        <f t="shared" si="2"/>
        <v>12</v>
      </c>
      <c r="B18" s="58">
        <v>1</v>
      </c>
      <c r="C18" s="4" t="s">
        <v>17</v>
      </c>
      <c r="D18" s="5" t="s">
        <v>21</v>
      </c>
      <c r="E18" s="72" t="s">
        <v>19</v>
      </c>
      <c r="F18" s="7">
        <v>293</v>
      </c>
      <c r="G18" s="6">
        <v>146</v>
      </c>
      <c r="H18" s="6" t="s">
        <v>19</v>
      </c>
      <c r="I18" s="7" t="s">
        <v>19</v>
      </c>
      <c r="J18" s="7" t="s">
        <v>19</v>
      </c>
      <c r="K18" s="8" t="s">
        <v>19</v>
      </c>
      <c r="L18" s="14"/>
      <c r="M18" s="82" t="e" cm="1">
        <f t="array" ref="M18">SUMPRODUCT(LARGE(E18:J18,{1,2,3,4,5}))</f>
        <v>#NUM!</v>
      </c>
      <c r="N18" s="23">
        <f t="shared" si="3"/>
        <v>2</v>
      </c>
      <c r="O18" s="27">
        <f t="shared" si="0"/>
        <v>293</v>
      </c>
      <c r="P18" s="24">
        <f t="shared" si="1"/>
        <v>293</v>
      </c>
      <c r="Q18" s="19">
        <f t="shared" si="4"/>
        <v>439</v>
      </c>
      <c r="R18" s="87"/>
      <c r="S18" s="16"/>
      <c r="T18" s="21" t="s">
        <v>41</v>
      </c>
    </row>
    <row r="19" spans="1:20" ht="45" customHeight="1" thickTop="1" thickBot="1" x14ac:dyDescent="0.3">
      <c r="A19" s="88">
        <f t="shared" si="2"/>
        <v>13</v>
      </c>
      <c r="B19" s="58">
        <v>1</v>
      </c>
      <c r="C19" s="4" t="s">
        <v>22</v>
      </c>
      <c r="D19" s="4" t="s">
        <v>23</v>
      </c>
      <c r="E19" s="72">
        <v>146</v>
      </c>
      <c r="F19" s="7">
        <v>143</v>
      </c>
      <c r="G19" s="6">
        <v>146</v>
      </c>
      <c r="H19" s="6" t="s">
        <v>19</v>
      </c>
      <c r="I19" s="7" t="s">
        <v>19</v>
      </c>
      <c r="J19" s="7" t="s">
        <v>19</v>
      </c>
      <c r="K19" s="8" t="s">
        <v>19</v>
      </c>
      <c r="L19" s="14"/>
      <c r="M19" s="82" t="e" cm="1">
        <f t="array" ref="M19">SUMPRODUCT(LARGE(E19:J19,{1,2,3,4,5}))</f>
        <v>#NUM!</v>
      </c>
      <c r="N19" s="23">
        <f t="shared" si="3"/>
        <v>3</v>
      </c>
      <c r="O19" s="27">
        <f t="shared" si="0"/>
        <v>146</v>
      </c>
      <c r="P19" s="24">
        <f t="shared" si="1"/>
        <v>146</v>
      </c>
      <c r="Q19" s="19">
        <f t="shared" si="4"/>
        <v>435</v>
      </c>
      <c r="R19" s="9"/>
      <c r="S19" s="16"/>
      <c r="T19" s="18" t="s">
        <v>35</v>
      </c>
    </row>
    <row r="20" spans="1:20" ht="45" customHeight="1" thickTop="1" thickBot="1" x14ac:dyDescent="0.3">
      <c r="A20" s="88">
        <f t="shared" si="2"/>
        <v>14</v>
      </c>
      <c r="B20" s="58">
        <v>1</v>
      </c>
      <c r="C20" s="4" t="s">
        <v>32</v>
      </c>
      <c r="D20" s="32" t="s">
        <v>33</v>
      </c>
      <c r="E20" s="72">
        <v>146</v>
      </c>
      <c r="F20" s="7">
        <v>143</v>
      </c>
      <c r="G20" s="6">
        <v>146</v>
      </c>
      <c r="H20" s="6" t="s">
        <v>19</v>
      </c>
      <c r="I20" s="7" t="s">
        <v>19</v>
      </c>
      <c r="J20" s="7" t="s">
        <v>19</v>
      </c>
      <c r="K20" s="8" t="s">
        <v>19</v>
      </c>
      <c r="L20" s="14"/>
      <c r="M20" s="82" t="e" cm="1">
        <f t="array" ref="M20">SUMPRODUCT(LARGE(E20:J20,{1,2,3,4,5}))</f>
        <v>#NUM!</v>
      </c>
      <c r="N20" s="23">
        <f t="shared" si="3"/>
        <v>3</v>
      </c>
      <c r="O20" s="27">
        <f t="shared" si="0"/>
        <v>146</v>
      </c>
      <c r="P20" s="24">
        <f t="shared" si="1"/>
        <v>146</v>
      </c>
      <c r="Q20" s="19">
        <f t="shared" si="4"/>
        <v>435</v>
      </c>
      <c r="R20" s="31"/>
      <c r="S20" s="16"/>
      <c r="T20" s="18" t="s">
        <v>50</v>
      </c>
    </row>
    <row r="21" spans="1:20" ht="45" customHeight="1" thickTop="1" thickBot="1" x14ac:dyDescent="0.3">
      <c r="A21" s="88">
        <f t="shared" si="2"/>
        <v>15</v>
      </c>
      <c r="B21" s="58">
        <v>1</v>
      </c>
      <c r="C21" s="4" t="s">
        <v>17</v>
      </c>
      <c r="D21" s="32" t="s">
        <v>56</v>
      </c>
      <c r="E21" s="72" t="s">
        <v>19</v>
      </c>
      <c r="F21" s="7" t="s">
        <v>19</v>
      </c>
      <c r="G21" s="6">
        <v>297</v>
      </c>
      <c r="H21" s="6" t="s">
        <v>19</v>
      </c>
      <c r="I21" s="7" t="s">
        <v>19</v>
      </c>
      <c r="J21" s="7" t="s">
        <v>19</v>
      </c>
      <c r="K21" s="8" t="s">
        <v>19</v>
      </c>
      <c r="L21" s="14"/>
      <c r="M21" s="82" t="e" cm="1">
        <f t="array" ref="M21">SUMPRODUCT(LARGE(E21:J21,{1,2,3,4,5}))</f>
        <v>#NUM!</v>
      </c>
      <c r="N21" s="23">
        <f>COUNT(#REF!)</f>
        <v>0</v>
      </c>
      <c r="O21" s="27">
        <f t="shared" si="0"/>
        <v>297</v>
      </c>
      <c r="P21" s="24">
        <f t="shared" si="1"/>
        <v>297</v>
      </c>
      <c r="Q21" s="19">
        <f t="shared" si="4"/>
        <v>297</v>
      </c>
      <c r="R21" s="87"/>
      <c r="S21" s="16"/>
      <c r="T21" s="21" t="s">
        <v>42</v>
      </c>
    </row>
    <row r="22" spans="1:20" ht="45" customHeight="1" thickTop="1" thickBot="1" x14ac:dyDescent="0.4">
      <c r="A22" s="88">
        <f t="shared" si="2"/>
        <v>16</v>
      </c>
      <c r="B22" s="58">
        <v>1</v>
      </c>
      <c r="C22" s="4" t="s">
        <v>38</v>
      </c>
      <c r="D22" s="5" t="s">
        <v>39</v>
      </c>
      <c r="E22" s="72" t="s">
        <v>19</v>
      </c>
      <c r="F22" s="7">
        <v>295</v>
      </c>
      <c r="G22" s="6" t="s">
        <v>19</v>
      </c>
      <c r="H22" s="6" t="s">
        <v>19</v>
      </c>
      <c r="I22" s="7" t="s">
        <v>19</v>
      </c>
      <c r="J22" s="7" t="s">
        <v>19</v>
      </c>
      <c r="K22" s="8" t="s">
        <v>19</v>
      </c>
      <c r="L22" s="14"/>
      <c r="M22" s="82" t="e" cm="1">
        <f t="array" ref="M22">SUMPRODUCT(LARGE(E22:J22,{1,2,3,4,5}))</f>
        <v>#NUM!</v>
      </c>
      <c r="N22" s="23">
        <f>COUNT(E22:J22)</f>
        <v>1</v>
      </c>
      <c r="O22" s="27">
        <f t="shared" si="0"/>
        <v>295</v>
      </c>
      <c r="P22" s="24">
        <f t="shared" si="1"/>
        <v>295</v>
      </c>
      <c r="Q22" s="19">
        <f t="shared" si="4"/>
        <v>295</v>
      </c>
      <c r="R22" s="87"/>
      <c r="S22" s="16"/>
      <c r="T22" s="21" t="s">
        <v>42</v>
      </c>
    </row>
    <row r="23" spans="1:20" ht="45" customHeight="1" thickTop="1" thickBot="1" x14ac:dyDescent="0.4">
      <c r="A23" s="88">
        <f t="shared" si="2"/>
        <v>17</v>
      </c>
      <c r="B23" s="58">
        <v>1</v>
      </c>
      <c r="C23" s="4" t="s">
        <v>38</v>
      </c>
      <c r="D23" s="5" t="s">
        <v>40</v>
      </c>
      <c r="E23" s="72" t="s">
        <v>19</v>
      </c>
      <c r="F23" s="7">
        <v>294</v>
      </c>
      <c r="G23" s="6" t="s">
        <v>19</v>
      </c>
      <c r="H23" s="6" t="s">
        <v>19</v>
      </c>
      <c r="I23" s="7" t="s">
        <v>19</v>
      </c>
      <c r="J23" s="7" t="s">
        <v>19</v>
      </c>
      <c r="K23" s="8" t="s">
        <v>19</v>
      </c>
      <c r="L23" s="14"/>
      <c r="M23" s="82" t="e" cm="1">
        <f t="array" ref="M23">SUMPRODUCT(LARGE(E23:J23,{1,2,3,4,5}))</f>
        <v>#NUM!</v>
      </c>
      <c r="N23" s="23">
        <f>COUNT(E23:J23)</f>
        <v>1</v>
      </c>
      <c r="O23" s="27">
        <f t="shared" si="0"/>
        <v>294</v>
      </c>
      <c r="P23" s="24">
        <f t="shared" si="1"/>
        <v>294</v>
      </c>
      <c r="Q23" s="19">
        <f t="shared" si="4"/>
        <v>294</v>
      </c>
      <c r="R23" s="31"/>
      <c r="S23" s="16"/>
      <c r="T23" s="18" t="s">
        <v>35</v>
      </c>
    </row>
    <row r="24" spans="1:20" ht="45" customHeight="1" thickTop="1" thickBot="1" x14ac:dyDescent="0.3">
      <c r="A24" s="88">
        <f t="shared" si="2"/>
        <v>18</v>
      </c>
      <c r="B24" s="58">
        <v>1</v>
      </c>
      <c r="C24" s="4" t="s">
        <v>32</v>
      </c>
      <c r="D24" s="32" t="s">
        <v>34</v>
      </c>
      <c r="E24" s="72">
        <v>146</v>
      </c>
      <c r="F24" s="7" t="s">
        <v>19</v>
      </c>
      <c r="G24" s="6">
        <v>146</v>
      </c>
      <c r="H24" s="6" t="s">
        <v>19</v>
      </c>
      <c r="I24" s="7" t="s">
        <v>19</v>
      </c>
      <c r="J24" s="7" t="s">
        <v>19</v>
      </c>
      <c r="K24" s="8" t="s">
        <v>19</v>
      </c>
      <c r="L24" s="14"/>
      <c r="M24" s="82" t="e" cm="1">
        <f t="array" ref="M24">SUMPRODUCT(LARGE(E24:J24,{1,2,3,4,5}))</f>
        <v>#NUM!</v>
      </c>
      <c r="N24" s="23">
        <f>COUNT(E24:J24)</f>
        <v>2</v>
      </c>
      <c r="O24" s="27">
        <f t="shared" si="0"/>
        <v>146</v>
      </c>
      <c r="P24" s="24">
        <f t="shared" si="1"/>
        <v>146</v>
      </c>
      <c r="Q24" s="19">
        <f t="shared" si="4"/>
        <v>292</v>
      </c>
      <c r="R24" s="87"/>
      <c r="S24" s="16"/>
      <c r="T24" s="21" t="s">
        <v>41</v>
      </c>
    </row>
    <row r="25" spans="1:20" ht="45" customHeight="1" thickTop="1" thickBot="1" x14ac:dyDescent="0.4">
      <c r="A25" s="88">
        <f t="shared" si="2"/>
        <v>19</v>
      </c>
      <c r="B25" s="58">
        <v>1</v>
      </c>
      <c r="C25" s="4" t="s">
        <v>17</v>
      </c>
      <c r="D25" s="5" t="s">
        <v>63</v>
      </c>
      <c r="E25" s="72" t="s">
        <v>19</v>
      </c>
      <c r="F25" s="7" t="s">
        <v>19</v>
      </c>
      <c r="G25" s="6">
        <v>146</v>
      </c>
      <c r="H25" s="6" t="s">
        <v>19</v>
      </c>
      <c r="I25" s="7" t="s">
        <v>19</v>
      </c>
      <c r="J25" s="7" t="s">
        <v>19</v>
      </c>
      <c r="K25" s="7" t="s">
        <v>19</v>
      </c>
      <c r="L25" s="14"/>
      <c r="M25" s="82" t="e" cm="1">
        <f t="array" ref="M25">SUMPRODUCT(LARGE(E25:J25,{1,2,3,4,5}))</f>
        <v>#NUM!</v>
      </c>
      <c r="N25" s="23">
        <f>COUNT(#REF!)</f>
        <v>0</v>
      </c>
      <c r="O25" s="27">
        <f t="shared" si="0"/>
        <v>146</v>
      </c>
      <c r="P25" s="24">
        <f t="shared" si="1"/>
        <v>146</v>
      </c>
      <c r="Q25" s="19">
        <f t="shared" si="4"/>
        <v>146</v>
      </c>
      <c r="R25" s="31"/>
      <c r="S25" s="16"/>
      <c r="T25" s="18" t="s">
        <v>44</v>
      </c>
    </row>
    <row r="26" spans="1:20" ht="45" customHeight="1" thickTop="1" thickBot="1" x14ac:dyDescent="0.3">
      <c r="A26" s="88">
        <f t="shared" si="2"/>
        <v>20</v>
      </c>
      <c r="B26" s="58"/>
      <c r="C26" s="4" t="s">
        <v>17</v>
      </c>
      <c r="D26" s="32" t="s">
        <v>36</v>
      </c>
      <c r="E26" s="72">
        <v>0</v>
      </c>
      <c r="F26" s="7" t="s">
        <v>19</v>
      </c>
      <c r="G26" s="6">
        <v>295</v>
      </c>
      <c r="H26" s="6" t="s">
        <v>19</v>
      </c>
      <c r="I26" s="7" t="s">
        <v>19</v>
      </c>
      <c r="J26" s="7" t="s">
        <v>19</v>
      </c>
      <c r="K26" s="8" t="s">
        <v>19</v>
      </c>
      <c r="L26" s="14"/>
      <c r="M26" s="82" t="e" cm="1">
        <f t="array" ref="M26">SUMPRODUCT(LARGE(E26:J26,{1,2,3,4,5}))</f>
        <v>#NUM!</v>
      </c>
      <c r="N26" s="23">
        <f>COUNT(E26:J26)</f>
        <v>2</v>
      </c>
      <c r="O26" s="27">
        <f t="shared" si="0"/>
        <v>295</v>
      </c>
      <c r="P26" s="24">
        <f t="shared" si="1"/>
        <v>295</v>
      </c>
      <c r="Q26" s="19">
        <f t="shared" si="4"/>
        <v>295</v>
      </c>
      <c r="R26" s="31"/>
      <c r="S26" s="16"/>
      <c r="T26" s="18" t="s">
        <v>59</v>
      </c>
    </row>
    <row r="27" spans="1:20" ht="45" customHeight="1" thickTop="1" thickBot="1" x14ac:dyDescent="0.3">
      <c r="A27" s="88">
        <f t="shared" si="2"/>
        <v>21</v>
      </c>
      <c r="B27" s="58"/>
      <c r="C27" s="4" t="s">
        <v>17</v>
      </c>
      <c r="D27" s="32" t="s">
        <v>37</v>
      </c>
      <c r="E27" s="72">
        <v>146</v>
      </c>
      <c r="F27" s="7" t="s">
        <v>19</v>
      </c>
      <c r="G27" s="6">
        <v>0</v>
      </c>
      <c r="H27" s="6" t="s">
        <v>19</v>
      </c>
      <c r="I27" s="7" t="s">
        <v>19</v>
      </c>
      <c r="J27" s="7" t="s">
        <v>19</v>
      </c>
      <c r="K27" s="8" t="s">
        <v>19</v>
      </c>
      <c r="L27" s="14"/>
      <c r="M27" s="82" t="e" cm="1">
        <f t="array" ref="M27">SUMPRODUCT(LARGE(E27:J27,{1,2,3,4,5}))</f>
        <v>#NUM!</v>
      </c>
      <c r="N27" s="23">
        <f>COUNT(E27:J27)</f>
        <v>2</v>
      </c>
      <c r="O27" s="27">
        <f t="shared" si="0"/>
        <v>146</v>
      </c>
      <c r="P27" s="24">
        <f t="shared" si="1"/>
        <v>146</v>
      </c>
      <c r="Q27" s="19">
        <f t="shared" si="4"/>
        <v>146</v>
      </c>
      <c r="R27" s="31"/>
      <c r="S27" s="16"/>
      <c r="T27" s="18" t="s">
        <v>58</v>
      </c>
    </row>
    <row r="28" spans="1:20" ht="45" customHeight="1" thickTop="1" thickBot="1" x14ac:dyDescent="0.3">
      <c r="A28" s="88">
        <f t="shared" si="2"/>
        <v>22</v>
      </c>
      <c r="B28" s="58"/>
      <c r="C28" s="4" t="s">
        <v>17</v>
      </c>
      <c r="D28" s="32" t="s">
        <v>31</v>
      </c>
      <c r="E28" s="72">
        <v>0</v>
      </c>
      <c r="F28" s="7" t="s">
        <v>19</v>
      </c>
      <c r="G28" s="6" t="s">
        <v>19</v>
      </c>
      <c r="H28" s="6" t="s">
        <v>19</v>
      </c>
      <c r="I28" s="7" t="s">
        <v>19</v>
      </c>
      <c r="J28" s="7" t="s">
        <v>19</v>
      </c>
      <c r="K28" s="8" t="s">
        <v>19</v>
      </c>
      <c r="L28" s="14"/>
      <c r="M28" s="82" t="e" cm="1">
        <f t="array" ref="M28">SUMPRODUCT(LARGE(E28:J28,{1,2,3,4,5}))</f>
        <v>#NUM!</v>
      </c>
      <c r="N28" s="23">
        <f>COUNT(E28:J28)</f>
        <v>1</v>
      </c>
      <c r="O28" s="27">
        <f t="shared" si="0"/>
        <v>0</v>
      </c>
      <c r="P28" s="24">
        <f t="shared" si="1"/>
        <v>0</v>
      </c>
      <c r="Q28" s="19">
        <f t="shared" si="4"/>
        <v>0</v>
      </c>
      <c r="R28" s="31"/>
      <c r="S28" s="16"/>
      <c r="T28" s="30" t="s">
        <v>35</v>
      </c>
    </row>
    <row r="29" spans="1:20" ht="45" customHeight="1" thickTop="1" thickBot="1" x14ac:dyDescent="0.4">
      <c r="A29" s="88">
        <f t="shared" si="2"/>
        <v>23</v>
      </c>
      <c r="B29" s="58"/>
      <c r="C29" s="4"/>
      <c r="D29" s="5"/>
      <c r="E29" s="72" t="s">
        <v>19</v>
      </c>
      <c r="F29" s="7" t="s">
        <v>19</v>
      </c>
      <c r="G29" s="6" t="s">
        <v>19</v>
      </c>
      <c r="H29" s="6" t="s">
        <v>19</v>
      </c>
      <c r="I29" s="7" t="s">
        <v>19</v>
      </c>
      <c r="J29" s="7" t="s">
        <v>19</v>
      </c>
      <c r="K29" s="8" t="s">
        <v>19</v>
      </c>
      <c r="L29" s="14"/>
      <c r="M29" s="82" t="e" cm="1">
        <f t="array" ref="M29">SUMPRODUCT(LARGE(E29:J29,{1,2,3,4,5}))</f>
        <v>#NUM!</v>
      </c>
      <c r="N29" s="23">
        <f>COUNT(#REF!)</f>
        <v>0</v>
      </c>
      <c r="O29" s="27">
        <f t="shared" si="0"/>
        <v>0</v>
      </c>
      <c r="P29" s="24">
        <f t="shared" si="1"/>
        <v>0</v>
      </c>
      <c r="Q29" s="19">
        <f t="shared" si="4"/>
        <v>0</v>
      </c>
      <c r="R29" s="31"/>
      <c r="S29" s="16"/>
      <c r="T29" s="29"/>
    </row>
    <row r="30" spans="1:20" ht="45" customHeight="1" thickTop="1" thickBot="1" x14ac:dyDescent="0.4">
      <c r="A30" s="88">
        <f t="shared" si="2"/>
        <v>24</v>
      </c>
      <c r="B30" s="58"/>
      <c r="C30" s="4"/>
      <c r="D30" s="5"/>
      <c r="E30" s="72" t="s">
        <v>19</v>
      </c>
      <c r="F30" s="7" t="s">
        <v>19</v>
      </c>
      <c r="G30" s="6" t="s">
        <v>19</v>
      </c>
      <c r="H30" s="6" t="s">
        <v>19</v>
      </c>
      <c r="I30" s="7" t="s">
        <v>19</v>
      </c>
      <c r="J30" s="7" t="s">
        <v>19</v>
      </c>
      <c r="K30" s="8" t="s">
        <v>19</v>
      </c>
      <c r="L30" s="14"/>
      <c r="M30" s="82" t="e" cm="1">
        <f t="array" ref="M30">SUMPRODUCT(LARGE(E30:J30,{1,2,3,4,5}))</f>
        <v>#NUM!</v>
      </c>
      <c r="N30" s="23">
        <f>COUNT(E27:J27)</f>
        <v>2</v>
      </c>
      <c r="O30" s="27">
        <f t="shared" si="0"/>
        <v>0</v>
      </c>
      <c r="P30" s="24">
        <f t="shared" si="1"/>
        <v>0</v>
      </c>
      <c r="Q30" s="19">
        <f t="shared" si="4"/>
        <v>0</v>
      </c>
      <c r="R30" s="31"/>
      <c r="S30" s="16"/>
      <c r="T30" s="29"/>
    </row>
    <row r="31" spans="1:20" ht="45" customHeight="1" thickTop="1" thickBot="1" x14ac:dyDescent="0.4">
      <c r="A31" s="88">
        <f t="shared" si="2"/>
        <v>25</v>
      </c>
      <c r="B31" s="58"/>
      <c r="C31" s="4"/>
      <c r="D31" s="5"/>
      <c r="E31" s="72" t="s">
        <v>19</v>
      </c>
      <c r="F31" s="7" t="s">
        <v>19</v>
      </c>
      <c r="G31" s="6" t="s">
        <v>19</v>
      </c>
      <c r="H31" s="6" t="s">
        <v>19</v>
      </c>
      <c r="I31" s="7" t="s">
        <v>19</v>
      </c>
      <c r="J31" s="7" t="s">
        <v>19</v>
      </c>
      <c r="K31" s="8" t="s">
        <v>19</v>
      </c>
      <c r="L31" s="14"/>
      <c r="M31" s="82" t="e" cm="1">
        <f t="array" ref="M31">SUMPRODUCT(LARGE(E31:J31,{1,2,3,4,5}))</f>
        <v>#NUM!</v>
      </c>
      <c r="N31" s="23">
        <f>COUNT(E31:K31)</f>
        <v>0</v>
      </c>
      <c r="O31" s="27">
        <f t="shared" si="0"/>
        <v>0</v>
      </c>
      <c r="P31" s="24">
        <f t="shared" si="1"/>
        <v>0</v>
      </c>
      <c r="Q31" s="19">
        <f t="shared" si="4"/>
        <v>0</v>
      </c>
      <c r="R31" s="31"/>
      <c r="S31" s="16"/>
      <c r="T31" s="29"/>
    </row>
    <row r="32" spans="1:20" ht="27.75" thickTop="1" thickBot="1" x14ac:dyDescent="0.3">
      <c r="A32" s="60"/>
      <c r="E32" s="68">
        <f>COUNT(E11:E31)</f>
        <v>12</v>
      </c>
      <c r="F32" s="69">
        <f>COUNT(F11:F31)</f>
        <v>11</v>
      </c>
      <c r="G32" s="69">
        <v>19</v>
      </c>
      <c r="H32" s="69">
        <f>COUNT(H11:H31)</f>
        <v>0</v>
      </c>
      <c r="I32" s="69">
        <f>COUNT(I11:I31)</f>
        <v>0</v>
      </c>
      <c r="J32" s="69">
        <f>COUNT(J11:J31)</f>
        <v>0</v>
      </c>
      <c r="K32" s="70">
        <f>COUNT(K11:K31)</f>
        <v>0</v>
      </c>
      <c r="M32" s="83"/>
    </row>
    <row r="33" spans="13:13" ht="16.5" thickTop="1" x14ac:dyDescent="0.25">
      <c r="M33" s="84"/>
    </row>
    <row r="34" spans="13:13" ht="15.75" x14ac:dyDescent="0.25">
      <c r="M34" s="84"/>
    </row>
    <row r="35" spans="13:13" ht="15.75" x14ac:dyDescent="0.25">
      <c r="M35" s="84"/>
    </row>
    <row r="36" spans="13:13" ht="15.75" x14ac:dyDescent="0.25">
      <c r="M36" s="84"/>
    </row>
    <row r="37" spans="13:13" ht="15.75" x14ac:dyDescent="0.25">
      <c r="M37" s="84"/>
    </row>
    <row r="38" spans="13:13" ht="15.75" x14ac:dyDescent="0.25">
      <c r="M38" s="84"/>
    </row>
    <row r="39" spans="13:13" ht="15.75" x14ac:dyDescent="0.25">
      <c r="M39" s="84"/>
    </row>
    <row r="40" spans="13:13" ht="15.75" x14ac:dyDescent="0.25">
      <c r="M40" s="84"/>
    </row>
    <row r="41" spans="13:13" ht="15.75" x14ac:dyDescent="0.25">
      <c r="M41" s="84"/>
    </row>
    <row r="42" spans="13:13" ht="15.75" x14ac:dyDescent="0.25">
      <c r="M42" s="84"/>
    </row>
    <row r="43" spans="13:13" ht="15.75" x14ac:dyDescent="0.25">
      <c r="M43" s="84"/>
    </row>
  </sheetData>
  <sheetProtection algorithmName="SHA-512" hashValue="9HeNtXBOHjym/7WFp4oL5I4RaBB4GqN6GlDZnTpe6tSJ1RO0D2FLDIv6DassO6qJZnc9NjYasNw1LeyW/mzsHw==" saltValue="86C7k87wUgAAm26MRHt7lg==" spinCount="100000" sheet="1" objects="1" scenarios="1" selectLockedCells="1" selectUnlockedCells="1"/>
  <sortState xmlns:xlrd2="http://schemas.microsoft.com/office/spreadsheetml/2017/richdata2" ref="B7:Q31">
    <sortCondition ref="B7:B31"/>
    <sortCondition descending="1" ref="Q7:Q31"/>
  </sortState>
  <mergeCells count="10">
    <mergeCell ref="S5:S6"/>
    <mergeCell ref="P4:Q5"/>
    <mergeCell ref="A4:B4"/>
    <mergeCell ref="A5:B5"/>
    <mergeCell ref="A1:S1"/>
    <mergeCell ref="A2:S2"/>
    <mergeCell ref="A3:S3"/>
    <mergeCell ref="M4:M5"/>
    <mergeCell ref="N5:N6"/>
    <mergeCell ref="O5:O6"/>
  </mergeCells>
  <conditionalFormatting sqref="B6:B31">
    <cfRule type="cellIs" dxfId="17" priority="44" operator="equal">
      <formula>1</formula>
    </cfRule>
  </conditionalFormatting>
  <conditionalFormatting sqref="C6:C9 C11:C31">
    <cfRule type="cellIs" dxfId="16" priority="27" stopIfTrue="1" operator="equal">
      <formula>1</formula>
    </cfRule>
    <cfRule type="expression" dxfId="15" priority="39">
      <formula>B6=1</formula>
    </cfRule>
  </conditionalFormatting>
  <conditionalFormatting sqref="C7">
    <cfRule type="colorScale" priority="24">
      <colorScale>
        <cfvo type="min"/>
        <cfvo type="max"/>
        <color rgb="FFCCFF33"/>
        <color rgb="FFCCFF33"/>
      </colorScale>
    </cfRule>
    <cfRule type="cellIs" dxfId="14" priority="25" stopIfTrue="1" operator="equal">
      <formula>1</formula>
    </cfRule>
    <cfRule type="colorScale" priority="26">
      <colorScale>
        <cfvo type="min"/>
        <cfvo type="max"/>
        <color rgb="FFCCFF33"/>
        <color rgb="FFCCFF33"/>
      </colorScale>
    </cfRule>
  </conditionalFormatting>
  <conditionalFormatting sqref="C10">
    <cfRule type="expression" dxfId="13" priority="46">
      <formula>$B10=1</formula>
    </cfRule>
  </conditionalFormatting>
  <conditionalFormatting sqref="C11:C31 C6 C8:C9">
    <cfRule type="colorScale" priority="185">
      <colorScale>
        <cfvo type="min"/>
        <cfvo type="max"/>
        <color rgb="FFCCFF33"/>
        <color rgb="FFCCFF33"/>
      </colorScale>
    </cfRule>
  </conditionalFormatting>
  <conditionalFormatting sqref="C7:D7">
    <cfRule type="colorScale" priority="40">
      <colorScale>
        <cfvo type="min"/>
        <cfvo type="max"/>
        <color rgb="FFCCFF33"/>
        <color rgb="FFCCFF33"/>
      </colorScale>
    </cfRule>
    <cfRule type="cellIs" dxfId="12" priority="41" stopIfTrue="1" operator="equal">
      <formula>1</formula>
    </cfRule>
  </conditionalFormatting>
  <conditionalFormatting sqref="D6 D8:D9 D11:D31">
    <cfRule type="cellIs" dxfId="11" priority="190" stopIfTrue="1" operator="equal">
      <formula>1</formula>
    </cfRule>
    <cfRule type="cellIs" dxfId="10" priority="192" stopIfTrue="1" operator="equal">
      <formula>1</formula>
    </cfRule>
    <cfRule type="cellIs" dxfId="9" priority="194" stopIfTrue="1" operator="equal">
      <formula>1</formula>
    </cfRule>
    <cfRule type="cellIs" dxfId="8" priority="196" stopIfTrue="1" operator="equal">
      <formula>1</formula>
    </cfRule>
    <cfRule type="cellIs" dxfId="7" priority="198" stopIfTrue="1" operator="equal">
      <formula>1</formula>
    </cfRule>
  </conditionalFormatting>
  <conditionalFormatting sqref="D6:D9 D11:D31">
    <cfRule type="expression" dxfId="6" priority="38">
      <formula>B6=1</formula>
    </cfRule>
  </conditionalFormatting>
  <conditionalFormatting sqref="D10">
    <cfRule type="expression" dxfId="5" priority="45">
      <formula>B10=1</formula>
    </cfRule>
  </conditionalFormatting>
  <conditionalFormatting sqref="D11:D31 D6 D8:D9">
    <cfRule type="colorScale" priority="189">
      <colorScale>
        <cfvo type="min"/>
        <cfvo type="max"/>
        <color rgb="FFCCFF33"/>
        <color rgb="FFCCFF33"/>
      </colorScale>
    </cfRule>
    <cfRule type="colorScale" priority="191">
      <colorScale>
        <cfvo type="min"/>
        <cfvo type="max"/>
        <color rgb="FFCCFF33"/>
        <color rgb="FFCCFF33"/>
      </colorScale>
    </cfRule>
    <cfRule type="colorScale" priority="193">
      <colorScale>
        <cfvo type="min"/>
        <cfvo type="max"/>
        <color rgb="FFCCFF33"/>
        <color rgb="FFCCFF33"/>
      </colorScale>
    </cfRule>
    <cfRule type="colorScale" priority="195">
      <colorScale>
        <cfvo type="min"/>
        <cfvo type="max"/>
        <color rgb="FFCCFF33"/>
        <color rgb="FFCCFF33"/>
      </colorScale>
    </cfRule>
    <cfRule type="colorScale" priority="197">
      <colorScale>
        <cfvo type="min"/>
        <cfvo type="max"/>
        <color rgb="FFCCFF33"/>
        <color rgb="FFCCFF33"/>
      </colorScale>
    </cfRule>
  </conditionalFormatting>
  <conditionalFormatting sqref="E6:J31">
    <cfRule type="cellIs" dxfId="4" priority="7" operator="between">
      <formula>100</formula>
      <formula>300</formula>
    </cfRule>
  </conditionalFormatting>
  <conditionalFormatting sqref="E6:K31">
    <cfRule type="cellIs" dxfId="3" priority="8" operator="equal">
      <formula>0</formula>
    </cfRule>
  </conditionalFormatting>
  <conditionalFormatting sqref="K25">
    <cfRule type="cellIs" dxfId="2" priority="1" operator="between">
      <formula>100</formula>
      <formula>300</formula>
    </cfRule>
  </conditionalFormatting>
  <conditionalFormatting sqref="W11">
    <cfRule type="cellIs" dxfId="1" priority="20" operator="between">
      <formula>125</formula>
      <formula>300</formula>
    </cfRule>
    <cfRule type="cellIs" dxfId="0" priority="21" operator="equal">
      <formula>120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KBF Juniors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2024-08-19T12:16:59Z</dcterms:created>
  <dcterms:modified xsi:type="dcterms:W3CDTF">2024-10-13T23:28:38Z</dcterms:modified>
</cp:coreProperties>
</file>