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N:\"/>
    </mc:Choice>
  </mc:AlternateContent>
  <xr:revisionPtr revIDLastSave="0" documentId="13_ncr:1_{A31E2864-A802-4A6C-9C1E-D497E4DD07D7}" xr6:coauthVersionLast="47" xr6:coauthVersionMax="47" xr10:uidLastSave="{00000000-0000-0000-0000-000000000000}"/>
  <bookViews>
    <workbookView xWindow="-110" yWindow="-110" windowWidth="25820" windowHeight="15500" xr2:uid="{68CDBE1A-1F50-427A-A91A-E39C0E499857}"/>
  </bookViews>
  <sheets>
    <sheet name="Sheet1" sheetId="1" r:id="rId1"/>
  </sheets>
  <definedNames>
    <definedName name="_xlnm._FilterDatabase" localSheetId="0" hidden="1">Sheet1!$B$15:$P$39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" i="1" l="1" a="1"/>
  <c r="O16" i="1" s="1"/>
  <c r="N16" i="1"/>
  <c r="M16" i="1"/>
  <c r="O15" i="1" a="1"/>
  <c r="O15" i="1" s="1"/>
  <c r="N15" i="1"/>
  <c r="M15" i="1"/>
  <c r="L34" i="1" a="1"/>
  <c r="L34" i="1" s="1"/>
  <c r="L33" i="1" a="1"/>
  <c r="L33" i="1" s="1"/>
  <c r="O34" i="1" a="1"/>
  <c r="O34" i="1" s="1"/>
  <c r="N34" i="1"/>
  <c r="M34" i="1"/>
  <c r="O33" i="1" a="1"/>
  <c r="O33" i="1" s="1"/>
  <c r="N33" i="1"/>
  <c r="M33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21" i="1" s="1"/>
  <c r="A22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O32" i="1" a="1"/>
  <c r="O32" i="1" s="1"/>
  <c r="O30" i="1" a="1"/>
  <c r="O30" i="1" s="1"/>
  <c r="O31" i="1" a="1"/>
  <c r="O31" i="1" s="1"/>
  <c r="O23" i="1" a="1"/>
  <c r="O23" i="1" s="1"/>
  <c r="O35" i="1" a="1"/>
  <c r="O35" i="1" s="1"/>
  <c r="O21" i="1" a="1"/>
  <c r="O21" i="1" s="1"/>
  <c r="O17" i="1" a="1"/>
  <c r="O17" i="1" s="1"/>
  <c r="O19" i="1" a="1"/>
  <c r="O19" i="1" s="1"/>
  <c r="O11" i="1" a="1"/>
  <c r="O11" i="1" s="1"/>
  <c r="O13" i="1" a="1"/>
  <c r="O13" i="1" s="1"/>
  <c r="O9" i="1" a="1"/>
  <c r="O9" i="1" s="1"/>
  <c r="O10" i="1" a="1"/>
  <c r="O10" i="1" s="1"/>
  <c r="O7" i="1" a="1"/>
  <c r="O7" i="1" s="1"/>
  <c r="O29" i="1" a="1"/>
  <c r="O29" i="1" s="1"/>
  <c r="O28" i="1" a="1"/>
  <c r="O28" i="1" s="1"/>
  <c r="O27" i="1" a="1"/>
  <c r="O27" i="1" s="1"/>
  <c r="O20" i="1" a="1"/>
  <c r="O20" i="1" s="1"/>
  <c r="O26" i="1" a="1"/>
  <c r="O26" i="1" s="1"/>
  <c r="O14" i="1" a="1"/>
  <c r="O14" i="1" s="1"/>
  <c r="O18" i="1" a="1"/>
  <c r="O18" i="1" s="1"/>
  <c r="O25" i="1" a="1"/>
  <c r="O25" i="1" s="1"/>
  <c r="O24" i="1" a="1"/>
  <c r="O24" i="1" s="1"/>
  <c r="O12" i="1" a="1"/>
  <c r="O12" i="1" s="1"/>
  <c r="O22" i="1" a="1"/>
  <c r="O22" i="1" s="1"/>
  <c r="O8" i="1" a="1"/>
  <c r="O8" i="1" s="1"/>
  <c r="O6" i="1" a="1"/>
  <c r="O6" i="1" s="1"/>
  <c r="N32" i="1"/>
  <c r="N30" i="1"/>
  <c r="N31" i="1"/>
  <c r="N23" i="1"/>
  <c r="N35" i="1"/>
  <c r="N21" i="1"/>
  <c r="N17" i="1"/>
  <c r="N19" i="1"/>
  <c r="N11" i="1"/>
  <c r="N13" i="1"/>
  <c r="N9" i="1"/>
  <c r="N10" i="1"/>
  <c r="N7" i="1"/>
  <c r="N29" i="1"/>
  <c r="N28" i="1"/>
  <c r="N27" i="1"/>
  <c r="N20" i="1"/>
  <c r="N26" i="1"/>
  <c r="N14" i="1"/>
  <c r="N18" i="1"/>
  <c r="N25" i="1"/>
  <c r="N24" i="1"/>
  <c r="N12" i="1"/>
  <c r="N22" i="1"/>
  <c r="N8" i="1"/>
  <c r="N6" i="1"/>
  <c r="M32" i="1"/>
  <c r="M30" i="1"/>
  <c r="M31" i="1"/>
  <c r="M23" i="1"/>
  <c r="M35" i="1"/>
  <c r="M21" i="1"/>
  <c r="M17" i="1"/>
  <c r="M19" i="1"/>
  <c r="M11" i="1"/>
  <c r="M13" i="1"/>
  <c r="M9" i="1"/>
  <c r="M10" i="1"/>
  <c r="M7" i="1"/>
  <c r="M29" i="1"/>
  <c r="M28" i="1"/>
  <c r="M27" i="1"/>
  <c r="M20" i="1"/>
  <c r="M26" i="1"/>
  <c r="M14" i="1"/>
  <c r="M18" i="1"/>
  <c r="M25" i="1"/>
  <c r="M24" i="1"/>
  <c r="M12" i="1"/>
  <c r="M22" i="1"/>
  <c r="M8" i="1"/>
  <c r="M6" i="1"/>
  <c r="C30" i="1" l="1"/>
  <c r="L30" i="1" s="1" a="1"/>
  <c r="L30" i="1" s="1"/>
  <c r="C21" i="1"/>
  <c r="L21" i="1" s="1" a="1"/>
  <c r="L21" i="1" s="1"/>
  <c r="C31" i="1"/>
  <c r="L31" i="1" s="1" a="1"/>
  <c r="L31" i="1" s="1"/>
  <c r="C22" i="1"/>
  <c r="L22" i="1" s="1" a="1"/>
  <c r="L22" i="1" s="1"/>
  <c r="C35" i="1"/>
  <c r="L35" i="1" s="1" a="1"/>
  <c r="L35" i="1" s="1"/>
  <c r="H39" i="1"/>
  <c r="C17" i="1"/>
  <c r="L17" i="1" s="1" a="1"/>
  <c r="L17" i="1" s="1"/>
  <c r="C13" i="1"/>
  <c r="L13" i="1" s="1" a="1"/>
  <c r="L13" i="1" s="1"/>
  <c r="C19" i="1"/>
  <c r="L19" i="1" s="1" a="1"/>
  <c r="L19" i="1" s="1"/>
  <c r="C28" i="1"/>
  <c r="L28" i="1" s="1" a="1"/>
  <c r="L28" i="1" s="1"/>
  <c r="C27" i="1" l="1"/>
  <c r="L27" i="1" s="1" a="1"/>
  <c r="L27" i="1" s="1"/>
  <c r="C29" i="1"/>
  <c r="L29" i="1" s="1" a="1"/>
  <c r="L29" i="1" s="1"/>
  <c r="C20" i="1"/>
  <c r="L20" i="1" s="1" a="1"/>
  <c r="L20" i="1" s="1"/>
  <c r="C25" i="1"/>
  <c r="L25" i="1" s="1" a="1"/>
  <c r="L25" i="1" s="1"/>
  <c r="C6" i="1"/>
  <c r="L6" i="1" s="1" a="1"/>
  <c r="L6" i="1" s="1"/>
  <c r="C12" i="1"/>
  <c r="L12" i="1" s="1" a="1"/>
  <c r="L12" i="1" s="1"/>
  <c r="C8" i="1"/>
  <c r="L8" i="1" s="1" a="1"/>
  <c r="L8" i="1" s="1"/>
  <c r="C32" i="1"/>
  <c r="L32" i="1" s="1" a="1"/>
  <c r="L32" i="1" s="1"/>
  <c r="C18" i="1"/>
  <c r="L18" i="1" s="1" a="1"/>
  <c r="L18" i="1" s="1"/>
  <c r="C26" i="1"/>
  <c r="L26" i="1" s="1" a="1"/>
  <c r="L26" i="1" s="1"/>
  <c r="C10" i="1"/>
  <c r="L10" i="1" s="1" a="1"/>
  <c r="L10" i="1" s="1"/>
  <c r="C7" i="1"/>
  <c r="L7" i="1" s="1" a="1"/>
  <c r="L7" i="1" s="1"/>
  <c r="C14" i="1"/>
  <c r="L14" i="1" s="1" a="1"/>
  <c r="L14" i="1" s="1"/>
  <c r="C16" i="1"/>
  <c r="L16" i="1" s="1" a="1"/>
  <c r="L16" i="1" s="1"/>
  <c r="C9" i="1"/>
  <c r="L9" i="1" s="1" a="1"/>
  <c r="L9" i="1" s="1"/>
  <c r="C11" i="1"/>
  <c r="L11" i="1" s="1" a="1"/>
  <c r="L11" i="1" s="1"/>
  <c r="C15" i="1"/>
  <c r="L15" i="1" s="1" a="1"/>
  <c r="L15" i="1" s="1"/>
  <c r="C23" i="1"/>
  <c r="L23" i="1" s="1" a="1"/>
  <c r="L23" i="1" s="1"/>
  <c r="C24" i="1"/>
  <c r="L24" i="1" s="1" a="1"/>
  <c r="L24" i="1" s="1"/>
  <c r="K39" i="1"/>
  <c r="I4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<sst xmlns="http://schemas.openxmlformats.org/spreadsheetml/2006/main" count="196" uniqueCount="74">
  <si>
    <t>1st     Tie Breaker</t>
  </si>
  <si>
    <t>2nd     Tie   Breaker</t>
  </si>
  <si>
    <t>3rd Tie Breaker</t>
  </si>
  <si>
    <t>4TH Tie Breaker</t>
  </si>
  <si>
    <t>Fishoff</t>
  </si>
  <si>
    <t>Club Name</t>
  </si>
  <si>
    <t>Best 5 of 6 Events</t>
  </si>
  <si>
    <t>Most Events Fished</t>
  </si>
  <si>
    <t>Best Finish of 6</t>
  </si>
  <si>
    <t>Best       3 of            6</t>
  </si>
  <si>
    <t>Teams advancing to JWC</t>
  </si>
  <si>
    <t>dnf</t>
  </si>
  <si>
    <t>2025/2026 KBF Jr's Point Spreadsheet</t>
  </si>
  <si>
    <t>104/2025</t>
  </si>
  <si>
    <t>Cave Run Scot Crk</t>
  </si>
  <si>
    <t>Barren River</t>
  </si>
  <si>
    <t>Cumberland Burnside</t>
  </si>
  <si>
    <t>Green River</t>
  </si>
  <si>
    <t xml:space="preserve">Taylorsville Possum </t>
  </si>
  <si>
    <t>Laurel Lake  Grove</t>
  </si>
  <si>
    <t>Nolin Lake   Moutadier</t>
  </si>
  <si>
    <t>Waiver on File</t>
  </si>
  <si>
    <t>Team Names</t>
  </si>
  <si>
    <t>150   Bonus Points</t>
  </si>
  <si>
    <r>
      <t xml:space="preserve">All Teams are Required to submit a Liability Release Waiver on/before  </t>
    </r>
    <r>
      <rPr>
        <b/>
        <u/>
        <sz val="16"/>
        <color rgb="FFFF0000"/>
        <rFont val="Arial"/>
        <family val="2"/>
      </rPr>
      <t xml:space="preserve">9/13/2025 </t>
    </r>
    <r>
      <rPr>
        <b/>
        <u/>
        <sz val="16"/>
        <color rgb="FFFFFF00"/>
        <rFont val="Arial"/>
        <family val="2"/>
      </rPr>
      <t xml:space="preserve">to be Eligible to compete in all </t>
    </r>
    <r>
      <rPr>
        <b/>
        <u/>
        <sz val="18"/>
        <color theme="0"/>
        <rFont val="Arial"/>
        <family val="2"/>
      </rPr>
      <t>KBF Junior Events</t>
    </r>
    <r>
      <rPr>
        <b/>
        <u/>
        <sz val="16"/>
        <color rgb="FFFFFF00"/>
        <rFont val="Arial"/>
        <family val="2"/>
      </rPr>
      <t xml:space="preserve"> during the 25/26 Season</t>
    </r>
  </si>
  <si>
    <r>
      <t xml:space="preserve">You will earn 150 Bonus Points if Waiver is submitted </t>
    </r>
    <r>
      <rPr>
        <b/>
        <u/>
        <sz val="12"/>
        <color rgb="FFFF0000"/>
        <rFont val="Arial"/>
        <family val="2"/>
      </rPr>
      <t>on / Before the 1st Event on 9/13/25</t>
    </r>
  </si>
  <si>
    <t>KY Jr Bassmasters SAF # 900832</t>
  </si>
  <si>
    <t>Bath Co Jr's         SAF # 900737</t>
  </si>
  <si>
    <t>Carson Hefner         Wyatt Lucas</t>
  </si>
  <si>
    <t>Cameron Goodpaster          Brody Lucas</t>
  </si>
  <si>
    <t>Wyatt Coleman         Parker Thompson</t>
  </si>
  <si>
    <t>Ethan Long                Colton Devriendt</t>
  </si>
  <si>
    <t>John THOMAS Fint   Beckett Bryan</t>
  </si>
  <si>
    <t>Braxton Grimes       Owen Kennedy</t>
  </si>
  <si>
    <t>Brady Napier              Cole Brooks</t>
  </si>
  <si>
    <t>Muhlenberg Co Jr's SAF #  900859</t>
  </si>
  <si>
    <t>Parker Pickett                Kaiden Struk</t>
  </si>
  <si>
    <t>Keegan Deaton          Rylan Taylor</t>
  </si>
  <si>
    <t>Zachariah Hensley      Zaden Hensley</t>
  </si>
  <si>
    <t>McKenna Everman           Kylie Horn</t>
  </si>
  <si>
    <t>Colton .R. Kaiser           Bo Watson</t>
  </si>
  <si>
    <t>Jayden Woodall          William J. Baker</t>
  </si>
  <si>
    <t xml:space="preserve">Waylon Fatzinger  Bexley McGuire         </t>
  </si>
  <si>
    <t>Gavin Stanley            Hayden Sherman</t>
  </si>
  <si>
    <t>Jase Bartley                  Everett Rucker</t>
  </si>
  <si>
    <t>Avery Reynolds            Kaiden Colvin</t>
  </si>
  <si>
    <t>Ross Lear                Lucas Groves</t>
  </si>
  <si>
    <t>Grady Ward                 Alex Moore</t>
  </si>
  <si>
    <t>Braxton Skaggs           Benton Kissinger</t>
  </si>
  <si>
    <t>Bo Sizemore                 Griffin Sizemore</t>
  </si>
  <si>
    <t>Tucker Shinkle              Cruz Waters</t>
  </si>
  <si>
    <t>Brayden Rogers            Bentley Congleton</t>
  </si>
  <si>
    <t>KY Jr Bassmasters SAF # 9832900</t>
  </si>
  <si>
    <t>Wyatt Palmer                Drake Kelty</t>
  </si>
  <si>
    <t>Graham Vollrath      George Vollrath</t>
  </si>
  <si>
    <t>Levi Colson           Jagger Moore</t>
  </si>
  <si>
    <t>Powell Co Jr's      SAF # 900866</t>
  </si>
  <si>
    <t>Rowan Co Jr's      SAF # 900864</t>
  </si>
  <si>
    <t>Scott Co Jr's        SAF # 900858</t>
  </si>
  <si>
    <t>Barren Co Jr's      SAF # 900786</t>
  </si>
  <si>
    <t>Franklin Co Jr's   SAF # 900786</t>
  </si>
  <si>
    <t>Nor Laurel Jr's     SAF # 900801</t>
  </si>
  <si>
    <t>Spencer Co Jr's           SAF # 900873</t>
  </si>
  <si>
    <t>Place of Vinish @ fishoff</t>
  </si>
  <si>
    <t xml:space="preserve">Triton Hickey                Lincoln Pieschel     </t>
  </si>
  <si>
    <t>Jase Oliver                Nolin Krantz</t>
  </si>
  <si>
    <t>Remington Bingham       Jazon Dozier</t>
  </si>
  <si>
    <t>Colton Jarvis                   Grayson Martin</t>
  </si>
  <si>
    <t xml:space="preserve">Larue Co Jr's           SAF # </t>
  </si>
  <si>
    <t>Braxton Brooks          Laken Hines</t>
  </si>
  <si>
    <t>Buckhorn Jr's</t>
  </si>
  <si>
    <t>Kaden Bowling               Clay Stamper</t>
  </si>
  <si>
    <t>Jerrod Cline                     Bentley Milstead</t>
  </si>
  <si>
    <t>Final Sort 4/17/26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</si>
</sst>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39" x14ac:knownFonts="1">
    <font>
      <sz val="11"/>
      <color theme="1"/>
      <name val="Aptos Narrow"/>
      <family val="2"/>
      <scheme val="minor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rgb="FFFFFF00"/>
      <name val="Arial"/>
      <family val="2"/>
    </font>
    <font>
      <b/>
      <sz val="10"/>
      <color rgb="FFF2F2F2"/>
      <name val="Arial"/>
      <family val="2"/>
    </font>
    <font>
      <b/>
      <sz val="12"/>
      <color theme="1"/>
      <name val="Arial"/>
      <family val="2"/>
    </font>
    <font>
      <b/>
      <sz val="9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Segoe UI"/>
      <family val="2"/>
    </font>
    <font>
      <b/>
      <sz val="20"/>
      <color rgb="FFFFFFFF"/>
      <name val="Arial"/>
      <family val="2"/>
    </font>
    <font>
      <b/>
      <sz val="18"/>
      <color theme="1"/>
      <name val="Arial"/>
      <family val="2"/>
    </font>
    <font>
      <b/>
      <sz val="16"/>
      <color rgb="FFFFFFFF"/>
      <name val="Arial"/>
      <family val="2"/>
    </font>
    <font>
      <b/>
      <sz val="16"/>
      <color rgb="FFFFFF00"/>
      <name val="Arial"/>
      <family val="2"/>
    </font>
    <font>
      <b/>
      <sz val="24"/>
      <color rgb="FFFFFF00"/>
      <name val="Arial"/>
      <family val="2"/>
    </font>
    <font>
      <b/>
      <sz val="20"/>
      <color theme="0"/>
      <name val="Arial"/>
      <family val="2"/>
    </font>
    <font>
      <b/>
      <sz val="14"/>
      <color theme="0"/>
      <name val="Arial"/>
      <family val="2"/>
    </font>
    <font>
      <b/>
      <sz val="12"/>
      <color rgb="FFFFFF00"/>
      <name val="Arial"/>
      <family val="2"/>
    </font>
    <font>
      <b/>
      <sz val="10"/>
      <color theme="0"/>
      <name val="Arial"/>
      <family val="2"/>
    </font>
    <font>
      <b/>
      <sz val="18"/>
      <color rgb="FFFFFF00"/>
      <name val="Arial"/>
      <family val="2"/>
    </font>
    <font>
      <b/>
      <u/>
      <sz val="12"/>
      <color rgb="FFFF0000"/>
      <name val="Arial"/>
      <family val="2"/>
    </font>
    <font>
      <b/>
      <u/>
      <sz val="16"/>
      <color rgb="FFFF0000"/>
      <name val="Arial"/>
      <family val="2"/>
    </font>
    <font>
      <b/>
      <u/>
      <sz val="16"/>
      <color rgb="FFFFFF00"/>
      <name val="Arial"/>
      <family val="2"/>
    </font>
    <font>
      <b/>
      <u/>
      <sz val="18"/>
      <color theme="0"/>
      <name val="Arial"/>
      <family val="2"/>
    </font>
    <font>
      <b/>
      <sz val="16"/>
      <color theme="0"/>
      <name val="Arial"/>
      <family val="2"/>
    </font>
    <font>
      <b/>
      <sz val="18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6"/>
      <name val="Aptos Narrow"/>
      <family val="2"/>
      <scheme val="minor"/>
    </font>
    <font>
      <b/>
      <sz val="36"/>
      <color theme="1"/>
      <name val="Arial"/>
      <family val="2"/>
    </font>
    <font>
      <b/>
      <sz val="20"/>
      <color rgb="FFFFFF00"/>
      <name val="Arial"/>
      <family val="2"/>
    </font>
    <font>
      <sz val="8"/>
      <color theme="1"/>
      <name val="Aptos Narrow"/>
      <family val="2"/>
      <scheme val="minor"/>
    </font>
    <font>
      <b/>
      <sz val="18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1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2" tint="-0.749992370372631"/>
        <bgColor rgb="FF000000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rgb="FF000000"/>
      </patternFill>
    </fill>
  </fills>
  <borders count="21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/>
      <bottom style="double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C00000"/>
      </top>
      <bottom style="thick">
        <color rgb="FFC0000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/>
      <right/>
      <top/>
      <bottom style="thick">
        <color theme="5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2" fontId="19" fillId="2" borderId="5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2" fontId="19" fillId="2" borderId="8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164" fontId="22" fillId="3" borderId="10" xfId="0" applyNumberFormat="1" applyFont="1" applyFill="1" applyBorder="1" applyAlignment="1">
      <alignment vertical="center"/>
    </xf>
    <xf numFmtId="0" fontId="16" fillId="4" borderId="11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18" fillId="12" borderId="12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22" fillId="3" borderId="13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0" fillId="9" borderId="0" xfId="0" applyFill="1"/>
    <xf numFmtId="0" fontId="7" fillId="5" borderId="15" xfId="0" applyFont="1" applyFill="1" applyBorder="1" applyAlignment="1">
      <alignment horizontal="center" vertical="center" wrapText="1"/>
    </xf>
    <xf numFmtId="164" fontId="11" fillId="2" borderId="13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23" fillId="9" borderId="14" xfId="0" applyFont="1" applyFill="1" applyBorder="1" applyAlignment="1">
      <alignment horizontal="center" vertical="center" wrapText="1"/>
    </xf>
    <xf numFmtId="164" fontId="19" fillId="9" borderId="14" xfId="0" applyNumberFormat="1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wrapText="1"/>
    </xf>
    <xf numFmtId="164" fontId="22" fillId="3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0" fontId="22" fillId="11" borderId="11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14" borderId="1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right" vertical="center" wrapText="1"/>
    </xf>
    <xf numFmtId="0" fontId="32" fillId="0" borderId="18" xfId="0" applyFont="1" applyBorder="1" applyAlignment="1">
      <alignment horizontal="right" wrapText="1"/>
    </xf>
    <xf numFmtId="0" fontId="14" fillId="10" borderId="18" xfId="0" applyFont="1" applyFill="1" applyBorder="1" applyAlignment="1">
      <alignment horizontal="center" vertical="center"/>
    </xf>
    <xf numFmtId="0" fontId="31" fillId="15" borderId="18" xfId="0" applyFont="1" applyFill="1" applyBorder="1" applyAlignment="1">
      <alignment horizontal="center" vertical="center"/>
    </xf>
    <xf numFmtId="0" fontId="33" fillId="0" borderId="18" xfId="0" applyFont="1" applyBorder="1" applyAlignment="1">
      <alignment horizontal="right" wrapText="1"/>
    </xf>
    <xf numFmtId="0" fontId="34" fillId="0" borderId="18" xfId="0" applyFont="1" applyBorder="1" applyAlignment="1">
      <alignment horizontal="right" wrapText="1"/>
    </xf>
    <xf numFmtId="0" fontId="36" fillId="9" borderId="18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12" fillId="14" borderId="17" xfId="0" applyFont="1" applyFill="1" applyBorder="1" applyAlignment="1">
      <alignment horizontal="center" vertical="center"/>
    </xf>
    <xf numFmtId="0" fontId="30" fillId="13" borderId="18" xfId="0" applyFont="1" applyFill="1" applyBorder="1" applyAlignment="1">
      <alignment horizontal="center" vertical="center"/>
    </xf>
    <xf numFmtId="0" fontId="21" fillId="2" borderId="18" xfId="0" applyFont="1" applyFill="1" applyBorder="1" applyAlignment="1">
      <alignment horizontal="center" vertical="center" wrapText="1"/>
    </xf>
    <xf numFmtId="0" fontId="21" fillId="9" borderId="18" xfId="0" applyFont="1" applyFill="1" applyBorder="1" applyAlignment="1">
      <alignment horizontal="center" vertical="center"/>
    </xf>
    <xf numFmtId="0" fontId="20" fillId="2" borderId="18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/>
    </xf>
    <xf numFmtId="0" fontId="23" fillId="8" borderId="19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37" fillId="0" borderId="0" xfId="0" applyFont="1"/>
    <xf numFmtId="0" fontId="14" fillId="17" borderId="18" xfId="0" applyFont="1" applyFill="1" applyBorder="1" applyAlignment="1">
      <alignment horizontal="center" vertical="center"/>
    </xf>
    <xf numFmtId="0" fontId="13" fillId="15" borderId="18" xfId="0" applyFont="1" applyFill="1" applyBorder="1" applyAlignment="1">
      <alignment horizontal="right" vertical="center" wrapText="1"/>
    </xf>
    <xf numFmtId="0" fontId="33" fillId="15" borderId="18" xfId="0" applyFont="1" applyFill="1" applyBorder="1" applyAlignment="1">
      <alignment horizontal="right" wrapText="1"/>
    </xf>
    <xf numFmtId="0" fontId="12" fillId="15" borderId="18" xfId="0" applyFont="1" applyFill="1" applyBorder="1" applyAlignment="1">
      <alignment horizontal="center" vertical="center"/>
    </xf>
    <xf numFmtId="2" fontId="25" fillId="9" borderId="14" xfId="0" applyNumberFormat="1" applyFont="1" applyFill="1" applyBorder="1" applyAlignment="1">
      <alignment horizontal="center" vertical="center"/>
    </xf>
    <xf numFmtId="2" fontId="18" fillId="12" borderId="14" xfId="0" applyNumberFormat="1" applyFont="1" applyFill="1" applyBorder="1" applyAlignment="1">
      <alignment horizontal="center" vertical="center"/>
    </xf>
    <xf numFmtId="2" fontId="18" fillId="12" borderId="12" xfId="0" applyNumberFormat="1" applyFont="1" applyFill="1" applyBorder="1" applyAlignment="1">
      <alignment horizontal="center" vertical="center"/>
    </xf>
    <xf numFmtId="2" fontId="25" fillId="9" borderId="12" xfId="0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right" vertical="center" wrapText="1"/>
    </xf>
    <xf numFmtId="2" fontId="38" fillId="9" borderId="12" xfId="0" applyNumberFormat="1" applyFont="1" applyFill="1" applyBorder="1" applyAlignment="1">
      <alignment horizontal="center" vertical="center"/>
    </xf>
    <xf numFmtId="2" fontId="19" fillId="2" borderId="0" xfId="0" applyNumberFormat="1" applyFont="1" applyFill="1" applyAlignment="1">
      <alignment horizontal="center" vertical="center"/>
    </xf>
    <xf numFmtId="2" fontId="19" fillId="0" borderId="5" xfId="0" applyNumberFormat="1" applyFont="1" applyBorder="1" applyAlignment="1">
      <alignment horizontal="center" vertical="center"/>
    </xf>
    <xf numFmtId="164" fontId="11" fillId="2" borderId="5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5" fillId="16" borderId="0" xfId="0" applyFont="1" applyFill="1" applyAlignment="1">
      <alignment horizontal="center" vertical="center"/>
    </xf>
    <xf numFmtId="0" fontId="30" fillId="9" borderId="2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right" wrapText="1"/>
    </xf>
    <xf numFmtId="0" fontId="16" fillId="4" borderId="10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18" fillId="12" borderId="11" xfId="0" applyFont="1" applyFill="1" applyBorder="1" applyAlignment="1">
      <alignment horizontal="center" vertical="center"/>
    </xf>
    <xf numFmtId="0" fontId="18" fillId="12" borderId="0" xfId="0" applyFont="1" applyFill="1" applyBorder="1" applyAlignment="1">
      <alignment horizontal="center" vertical="center"/>
    </xf>
    <xf numFmtId="0" fontId="36" fillId="9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14" borderId="0" xfId="0" applyFont="1" applyFill="1" applyBorder="1" applyAlignment="1">
      <alignment horizontal="center" vertical="center"/>
    </xf>
    <xf numFmtId="2" fontId="19" fillId="2" borderId="0" xfId="0" applyNumberFormat="1" applyFont="1" applyFill="1" applyBorder="1" applyAlignment="1">
      <alignment horizontal="center" vertical="center"/>
    </xf>
    <xf numFmtId="2" fontId="25" fillId="9" borderId="0" xfId="0" applyNumberFormat="1" applyFont="1" applyFill="1" applyBorder="1" applyAlignment="1">
      <alignment horizontal="center" vertical="center"/>
    </xf>
    <xf numFmtId="2" fontId="20" fillId="2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6"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CCFF33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285C-1024-427C-878F-F6043E9EA8CF}">
  <dimension ref="A1:S43"/>
  <sheetViews>
    <sheetView tabSelected="1" topLeftCell="C2" workbookViewId="0">
      <pane ySplit="2" topLeftCell="A4" activePane="bottomLeft" state="frozen"/>
      <selection activeCell="A2" sqref="A2"/>
      <selection pane="bottomLeft" activeCell="H8" sqref="H8"/>
    </sheetView>
  </sheetViews>
  <sheetFormatPr defaultRowHeight="14.5" x14ac:dyDescent="0.35"/>
  <cols>
    <col min="1" max="1" width="6.36328125" customWidth="1"/>
    <col min="4" max="4" width="30.6328125" customWidth="1"/>
    <col min="5" max="5" width="31.453125" customWidth="1"/>
    <col min="6" max="6" width="11.36328125" customWidth="1"/>
    <col min="7" max="7" width="10.81640625" customWidth="1"/>
    <col min="8" max="8" width="14.36328125" customWidth="1"/>
    <col min="9" max="9" width="11.90625" customWidth="1"/>
    <col min="10" max="10" width="13.08984375" customWidth="1"/>
    <col min="11" max="11" width="8.81640625" bestFit="1" customWidth="1"/>
    <col min="12" max="12" width="11" bestFit="1" customWidth="1"/>
    <col min="15" max="15" width="9.36328125" customWidth="1"/>
    <col min="16" max="16" width="9" customWidth="1"/>
    <col min="17" max="17" width="12.7265625" customWidth="1"/>
    <col min="19" max="19" width="8.90625" bestFit="1" customWidth="1"/>
  </cols>
  <sheetData>
    <row r="1" spans="1:19" ht="31" thickTop="1" thickBot="1" x14ac:dyDescent="0.4">
      <c r="B1" s="71" t="s">
        <v>12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1"/>
      <c r="P1" s="1"/>
      <c r="Q1" s="1"/>
      <c r="R1" s="1"/>
      <c r="S1" s="1"/>
    </row>
    <row r="2" spans="1:19" ht="33.5" customHeight="1" thickTop="1" thickBot="1" x14ac:dyDescent="0.4">
      <c r="B2" s="72" t="s">
        <v>24</v>
      </c>
      <c r="C2" s="73"/>
      <c r="D2" s="73"/>
      <c r="E2" s="73"/>
      <c r="F2" s="24"/>
      <c r="G2" s="24"/>
      <c r="H2" s="24"/>
      <c r="I2" s="24"/>
      <c r="J2" s="24"/>
      <c r="K2" s="24"/>
      <c r="L2" s="30"/>
      <c r="M2" s="24"/>
      <c r="N2" s="24"/>
      <c r="O2" s="24"/>
      <c r="P2" s="24"/>
      <c r="Q2" s="27" t="s">
        <v>4</v>
      </c>
      <c r="S2" s="2"/>
    </row>
    <row r="3" spans="1:19" ht="58" customHeight="1" thickTop="1" thickBot="1" x14ac:dyDescent="0.4">
      <c r="B3" s="73"/>
      <c r="C3" s="73"/>
      <c r="D3" s="73"/>
      <c r="E3" s="73"/>
      <c r="F3" s="10" t="s">
        <v>14</v>
      </c>
      <c r="G3" s="10" t="s">
        <v>15</v>
      </c>
      <c r="H3" s="11" t="s">
        <v>16</v>
      </c>
      <c r="I3" s="10" t="s">
        <v>17</v>
      </c>
      <c r="J3" s="11" t="s">
        <v>18</v>
      </c>
      <c r="K3" s="10" t="s">
        <v>19</v>
      </c>
      <c r="L3" s="24"/>
      <c r="M3" s="24"/>
      <c r="N3" s="77" t="s">
        <v>73</v>
      </c>
      <c r="O3" s="77"/>
      <c r="P3" s="24"/>
      <c r="Q3" s="28" t="s">
        <v>20</v>
      </c>
      <c r="R3" s="26"/>
      <c r="S3" s="3" t="s">
        <v>10</v>
      </c>
    </row>
    <row r="4" spans="1:19" ht="58" customHeight="1" thickTop="1" thickBot="1" x14ac:dyDescent="0.4">
      <c r="B4" s="22"/>
      <c r="C4" s="23" t="s">
        <v>23</v>
      </c>
      <c r="D4" s="74" t="s">
        <v>25</v>
      </c>
      <c r="E4" s="75"/>
      <c r="F4" s="21">
        <v>45913</v>
      </c>
      <c r="G4" s="12">
        <v>45927</v>
      </c>
      <c r="H4" s="31" t="s">
        <v>13</v>
      </c>
      <c r="I4" s="12">
        <v>45955</v>
      </c>
      <c r="J4" s="12">
        <v>45976</v>
      </c>
      <c r="K4" s="12">
        <v>46088</v>
      </c>
      <c r="L4" s="24"/>
      <c r="M4" s="15" t="s">
        <v>0</v>
      </c>
      <c r="N4" s="16" t="s">
        <v>1</v>
      </c>
      <c r="O4" s="17" t="s">
        <v>2</v>
      </c>
      <c r="P4" s="25" t="s">
        <v>3</v>
      </c>
      <c r="Q4" s="29">
        <v>46116</v>
      </c>
      <c r="R4" s="19"/>
      <c r="S4" s="20"/>
    </row>
    <row r="5" spans="1:19" ht="58" customHeight="1" thickTop="1" thickBot="1" x14ac:dyDescent="0.4">
      <c r="B5" s="45" t="s">
        <v>21</v>
      </c>
      <c r="C5" s="47">
        <v>150</v>
      </c>
      <c r="D5" s="48" t="s">
        <v>5</v>
      </c>
      <c r="E5" s="49" t="s">
        <v>22</v>
      </c>
      <c r="F5" s="50">
        <v>1</v>
      </c>
      <c r="G5" s="50">
        <v>2</v>
      </c>
      <c r="H5" s="50">
        <v>3</v>
      </c>
      <c r="I5" s="50">
        <v>4</v>
      </c>
      <c r="J5" s="50">
        <v>5</v>
      </c>
      <c r="K5" s="50">
        <v>6</v>
      </c>
      <c r="L5" s="52" t="s">
        <v>6</v>
      </c>
      <c r="M5" s="53" t="s">
        <v>7</v>
      </c>
      <c r="N5" s="54" t="s">
        <v>8</v>
      </c>
      <c r="O5" s="55" t="s">
        <v>9</v>
      </c>
      <c r="P5" s="56" t="s">
        <v>63</v>
      </c>
      <c r="Q5" s="29"/>
      <c r="R5" s="19"/>
      <c r="S5" s="20"/>
    </row>
    <row r="6" spans="1:19" ht="40" customHeight="1" thickTop="1" thickBot="1" x14ac:dyDescent="0.45">
      <c r="A6" s="44">
        <v>10.99</v>
      </c>
      <c r="B6" s="36">
        <v>1</v>
      </c>
      <c r="C6" s="37">
        <f>IF(B6,150,0)</f>
        <v>150</v>
      </c>
      <c r="D6" s="59" t="s">
        <v>52</v>
      </c>
      <c r="E6" s="60" t="s">
        <v>55</v>
      </c>
      <c r="F6" s="40">
        <v>300</v>
      </c>
      <c r="G6" s="40">
        <v>292</v>
      </c>
      <c r="H6" s="40">
        <v>297</v>
      </c>
      <c r="I6" s="40">
        <v>144</v>
      </c>
      <c r="J6" s="40">
        <v>147</v>
      </c>
      <c r="K6" s="40">
        <v>296</v>
      </c>
      <c r="L6" s="51" cm="1">
        <f t="array" ref="L6">SUM(LARGE(F6:F38,{1,2,3,4,5}))+C6</f>
        <v>1640</v>
      </c>
      <c r="M6" s="13">
        <f>COUNT(F6:K6)</f>
        <v>6</v>
      </c>
      <c r="N6" s="14">
        <f>MAX(F6:K6)</f>
        <v>300</v>
      </c>
      <c r="O6" s="34" cm="1">
        <f t="array" ref="O6">SUM(LARGE(F6:K6,{1,2,3}))</f>
        <v>893</v>
      </c>
      <c r="P6" s="18"/>
      <c r="Q6" s="62">
        <v>0</v>
      </c>
      <c r="R6" s="69"/>
      <c r="S6" s="5"/>
    </row>
    <row r="7" spans="1:19" ht="40" customHeight="1" thickTop="1" thickBot="1" x14ac:dyDescent="0.45">
      <c r="A7" s="44">
        <f t="shared" ref="A7:A36" si="0">A6+1</f>
        <v>11.99</v>
      </c>
      <c r="B7" s="36">
        <v>1</v>
      </c>
      <c r="C7" s="37">
        <f>IF(B7,150,0)</f>
        <v>150</v>
      </c>
      <c r="D7" s="38" t="s">
        <v>52</v>
      </c>
      <c r="E7" s="42" t="s">
        <v>37</v>
      </c>
      <c r="F7" s="40">
        <v>146</v>
      </c>
      <c r="G7" s="40">
        <v>144</v>
      </c>
      <c r="H7" s="40">
        <v>148</v>
      </c>
      <c r="I7" s="40">
        <v>299</v>
      </c>
      <c r="J7" s="40">
        <v>300</v>
      </c>
      <c r="K7" s="40">
        <v>293</v>
      </c>
      <c r="L7" s="51" cm="1">
        <f t="array" ref="L7">SUM(LARGE(F7:K7,{1,2,3,4,5}))+C7</f>
        <v>1336</v>
      </c>
      <c r="M7" s="13">
        <f>COUNT(F7:K7)</f>
        <v>6</v>
      </c>
      <c r="N7" s="14">
        <f>MAX(F7:K7)</f>
        <v>300</v>
      </c>
      <c r="O7" s="34" cm="1">
        <f t="array" ref="O7">SUM(LARGE(F7:K7,{1,2,3}))</f>
        <v>892</v>
      </c>
      <c r="P7" s="18"/>
      <c r="Q7" s="62">
        <v>7.7</v>
      </c>
      <c r="R7" s="68"/>
      <c r="S7" s="6"/>
    </row>
    <row r="8" spans="1:19" ht="40" customHeight="1" thickTop="1" thickBot="1" x14ac:dyDescent="0.45">
      <c r="A8" s="44">
        <f t="shared" si="0"/>
        <v>12.99</v>
      </c>
      <c r="B8" s="36">
        <v>1</v>
      </c>
      <c r="C8" s="37">
        <f>IF(B8,150,0)</f>
        <v>150</v>
      </c>
      <c r="D8" s="59" t="s">
        <v>26</v>
      </c>
      <c r="E8" s="60" t="s">
        <v>40</v>
      </c>
      <c r="F8" s="40">
        <v>299</v>
      </c>
      <c r="G8" s="40">
        <v>295</v>
      </c>
      <c r="H8" s="40">
        <v>299</v>
      </c>
      <c r="I8" s="40">
        <v>144</v>
      </c>
      <c r="J8" s="40">
        <v>295</v>
      </c>
      <c r="K8" s="40">
        <v>145</v>
      </c>
      <c r="L8" s="51" cm="1">
        <f t="array" ref="L8">SUM(LARGE(F8:F39,{1,2,3,4,5}))+C8</f>
        <v>1635</v>
      </c>
      <c r="M8" s="13">
        <f>COUNT(F8:K8)</f>
        <v>6</v>
      </c>
      <c r="N8" s="14">
        <f>MAX(F8:K8)</f>
        <v>299</v>
      </c>
      <c r="O8" s="34" cm="1">
        <f t="array" ref="O8">SUM(LARGE(F8:K8,{1,2,3}))</f>
        <v>893</v>
      </c>
      <c r="P8" s="18"/>
      <c r="Q8" s="62"/>
      <c r="R8" s="33"/>
      <c r="S8" s="6"/>
    </row>
    <row r="9" spans="1:19" ht="40" customHeight="1" thickTop="1" thickBot="1" x14ac:dyDescent="0.45">
      <c r="A9" s="44">
        <f t="shared" si="0"/>
        <v>13.99</v>
      </c>
      <c r="B9" s="36">
        <v>1</v>
      </c>
      <c r="C9" s="37">
        <f>IF(B9,150,0)</f>
        <v>150</v>
      </c>
      <c r="D9" s="38" t="s">
        <v>58</v>
      </c>
      <c r="E9" s="42" t="s">
        <v>30</v>
      </c>
      <c r="F9" s="40">
        <v>297</v>
      </c>
      <c r="G9" s="40">
        <v>297</v>
      </c>
      <c r="H9" s="40">
        <v>148</v>
      </c>
      <c r="I9" s="40">
        <v>292</v>
      </c>
      <c r="J9" s="40">
        <v>147</v>
      </c>
      <c r="K9" s="40">
        <v>297</v>
      </c>
      <c r="L9" s="51" cm="1">
        <f t="array" ref="L9">SUM(LARGE(F9:K9,{1,2,3,4,5}))+C9</f>
        <v>1481</v>
      </c>
      <c r="M9" s="13">
        <f>COUNT(F9:K9)</f>
        <v>6</v>
      </c>
      <c r="N9" s="14">
        <f>MAX(F9:K9)</f>
        <v>297</v>
      </c>
      <c r="O9" s="34" cm="1">
        <f t="array" ref="O9">SUM(LARGE(F9:K9,{1,2,3}))</f>
        <v>891</v>
      </c>
      <c r="P9" s="18"/>
      <c r="Q9" s="63"/>
      <c r="R9" s="4"/>
      <c r="S9" s="6"/>
    </row>
    <row r="10" spans="1:19" ht="40" customHeight="1" thickTop="1" thickBot="1" x14ac:dyDescent="0.45">
      <c r="A10" s="44">
        <f t="shared" si="0"/>
        <v>14.99</v>
      </c>
      <c r="B10" s="36">
        <v>1</v>
      </c>
      <c r="C10" s="37">
        <f>IF(B10,150,0)</f>
        <v>150</v>
      </c>
      <c r="D10" s="38" t="s">
        <v>35</v>
      </c>
      <c r="E10" s="42" t="s">
        <v>34</v>
      </c>
      <c r="F10" s="40">
        <v>146</v>
      </c>
      <c r="G10" s="40">
        <v>300</v>
      </c>
      <c r="H10" s="40">
        <v>148</v>
      </c>
      <c r="I10" s="40">
        <v>300</v>
      </c>
      <c r="J10" s="40">
        <v>147</v>
      </c>
      <c r="K10" s="40">
        <v>298</v>
      </c>
      <c r="L10" s="51" cm="1">
        <f t="array" ref="L10">SUM(LARGE(F10:K10,{1,2,3,4,5}))+C10</f>
        <v>1343</v>
      </c>
      <c r="M10" s="13">
        <f>COUNT(F10:K10)</f>
        <v>6</v>
      </c>
      <c r="N10" s="14">
        <f>MAX(F10:K10)</f>
        <v>300</v>
      </c>
      <c r="O10" s="34" cm="1">
        <f t="array" ref="O10">SUM(LARGE(F10:K10,{1,2,3}))</f>
        <v>898</v>
      </c>
      <c r="P10" s="18"/>
      <c r="Q10" s="63"/>
      <c r="R10" s="7"/>
      <c r="S10" s="6"/>
    </row>
    <row r="11" spans="1:19" ht="40" customHeight="1" thickTop="1" thickBot="1" x14ac:dyDescent="0.45">
      <c r="A11" s="44">
        <f t="shared" si="0"/>
        <v>15.99</v>
      </c>
      <c r="B11" s="36"/>
      <c r="C11" s="37">
        <f>IF(B11,150,0)</f>
        <v>0</v>
      </c>
      <c r="D11" s="38" t="s">
        <v>57</v>
      </c>
      <c r="E11" s="42" t="s">
        <v>48</v>
      </c>
      <c r="F11" s="40">
        <v>146</v>
      </c>
      <c r="G11" s="40">
        <v>290</v>
      </c>
      <c r="H11" s="40">
        <v>148</v>
      </c>
      <c r="I11" s="40">
        <v>144</v>
      </c>
      <c r="J11" s="40">
        <v>147</v>
      </c>
      <c r="K11" s="40">
        <v>292</v>
      </c>
      <c r="L11" s="51" cm="1">
        <f t="array" ref="L11">SUM(LARGE(F11:K11,{1,2,3,4,5}))+C11</f>
        <v>1023</v>
      </c>
      <c r="M11" s="13">
        <f>COUNT(F11:K11)</f>
        <v>6</v>
      </c>
      <c r="N11" s="14">
        <f>MAX(F11:K11)</f>
        <v>292</v>
      </c>
      <c r="O11" s="34" cm="1">
        <f t="array" ref="O11">SUM(LARGE(F11:K11,{1,2,3}))</f>
        <v>730</v>
      </c>
      <c r="P11" s="18"/>
      <c r="Q11" s="62"/>
      <c r="R11" s="69"/>
      <c r="S11" s="8"/>
    </row>
    <row r="12" spans="1:19" ht="40" customHeight="1" thickTop="1" thickBot="1" x14ac:dyDescent="0.45">
      <c r="A12" s="44">
        <f t="shared" si="0"/>
        <v>16.990000000000002</v>
      </c>
      <c r="B12" s="61">
        <v>1</v>
      </c>
      <c r="C12" s="37">
        <f>IF(B12,150,0)</f>
        <v>150</v>
      </c>
      <c r="D12" s="38" t="s">
        <v>52</v>
      </c>
      <c r="E12" s="42" t="s">
        <v>36</v>
      </c>
      <c r="F12" s="40">
        <v>298</v>
      </c>
      <c r="G12" s="40">
        <v>298</v>
      </c>
      <c r="H12" s="40">
        <v>148</v>
      </c>
      <c r="I12" s="40">
        <v>293</v>
      </c>
      <c r="J12" s="40" t="s">
        <v>11</v>
      </c>
      <c r="K12" s="40">
        <v>145</v>
      </c>
      <c r="L12" s="51" cm="1">
        <f t="array" ref="L12">SUM(LARGE(F12:K12,{1,2,3,4,5}))+C12</f>
        <v>1332</v>
      </c>
      <c r="M12" s="13">
        <f>COUNT(F12:K12)</f>
        <v>5</v>
      </c>
      <c r="N12" s="14">
        <f>MAX(F12:K12)</f>
        <v>298</v>
      </c>
      <c r="O12" s="34" cm="1">
        <f t="array" ref="O12">SUM(LARGE(F12:K12,{1,2,3}))</f>
        <v>889</v>
      </c>
      <c r="P12" s="18"/>
      <c r="Q12" s="63"/>
      <c r="R12" s="4"/>
      <c r="S12" s="8"/>
    </row>
    <row r="13" spans="1:19" ht="40" customHeight="1" thickTop="1" thickBot="1" x14ac:dyDescent="0.45">
      <c r="A13" s="44">
        <f t="shared" si="0"/>
        <v>17.990000000000002</v>
      </c>
      <c r="B13" s="36">
        <v>1</v>
      </c>
      <c r="C13" s="37">
        <f>IF(B13,150,0)</f>
        <v>150</v>
      </c>
      <c r="D13" s="38" t="s">
        <v>35</v>
      </c>
      <c r="E13" s="42" t="s">
        <v>41</v>
      </c>
      <c r="F13" s="40" t="s">
        <v>11</v>
      </c>
      <c r="G13" s="40">
        <v>299</v>
      </c>
      <c r="H13" s="40">
        <v>148</v>
      </c>
      <c r="I13" s="40">
        <v>144</v>
      </c>
      <c r="J13" s="40">
        <v>147</v>
      </c>
      <c r="K13" s="40">
        <v>145</v>
      </c>
      <c r="L13" s="51" cm="1">
        <f t="array" ref="L13">SUM(LARGE(F13:K13,{1,2,3,4,5}))+C13</f>
        <v>1033</v>
      </c>
      <c r="M13" s="13">
        <f>COUNT(F13:K13)</f>
        <v>5</v>
      </c>
      <c r="N13" s="14">
        <f>MAX(F13:K13)</f>
        <v>299</v>
      </c>
      <c r="O13" s="34" cm="1">
        <f t="array" ref="O13">SUM(LARGE(F13:K13,{1,2,3}))</f>
        <v>594</v>
      </c>
      <c r="P13" s="18"/>
      <c r="Q13" s="62"/>
      <c r="R13" s="4"/>
      <c r="S13" s="8"/>
    </row>
    <row r="14" spans="1:19" ht="40" customHeight="1" thickTop="1" thickBot="1" x14ac:dyDescent="0.55000000000000004">
      <c r="A14" s="44">
        <f t="shared" si="0"/>
        <v>18.990000000000002</v>
      </c>
      <c r="B14" s="36"/>
      <c r="C14" s="37">
        <f>IF(B14,150,0)</f>
        <v>0</v>
      </c>
      <c r="D14" s="38" t="s">
        <v>52</v>
      </c>
      <c r="E14" s="43" t="s">
        <v>38</v>
      </c>
      <c r="F14" s="40">
        <v>146</v>
      </c>
      <c r="G14" s="40" t="s">
        <v>11</v>
      </c>
      <c r="H14" s="40">
        <v>148</v>
      </c>
      <c r="I14" s="40">
        <v>296</v>
      </c>
      <c r="J14" s="40">
        <v>147</v>
      </c>
      <c r="K14" s="40">
        <v>145</v>
      </c>
      <c r="L14" s="51" cm="1">
        <f t="array" ref="L14">SUM(LARGE(F14:K14,{1,2,3,4,5}))+C14</f>
        <v>882</v>
      </c>
      <c r="M14" s="13">
        <f>COUNT(F14:K14)</f>
        <v>5</v>
      </c>
      <c r="N14" s="14">
        <f>MAX(F14:K14)</f>
        <v>296</v>
      </c>
      <c r="O14" s="34" cm="1">
        <f t="array" ref="O14">SUM(LARGE(F14:K14,{1,2,3}))</f>
        <v>591</v>
      </c>
      <c r="P14" s="18"/>
      <c r="Q14" s="62">
        <v>4.74</v>
      </c>
      <c r="R14" s="69"/>
      <c r="S14" s="8"/>
    </row>
    <row r="15" spans="1:19" ht="40" customHeight="1" thickTop="1" thickBot="1" x14ac:dyDescent="0.45">
      <c r="A15" s="44">
        <f t="shared" si="0"/>
        <v>19.990000000000002</v>
      </c>
      <c r="B15" s="36">
        <v>1</v>
      </c>
      <c r="C15" s="36">
        <f>IF(B15,150,0)</f>
        <v>150</v>
      </c>
      <c r="D15" s="38" t="s">
        <v>56</v>
      </c>
      <c r="E15" s="42" t="s">
        <v>39</v>
      </c>
      <c r="F15" s="58">
        <v>294</v>
      </c>
      <c r="G15" s="40" t="s">
        <v>11</v>
      </c>
      <c r="H15" s="58">
        <v>148</v>
      </c>
      <c r="I15" s="58">
        <v>297</v>
      </c>
      <c r="J15" s="58">
        <v>297</v>
      </c>
      <c r="K15" s="40" t="s">
        <v>11</v>
      </c>
      <c r="L15" s="51" t="e" cm="1">
        <f t="array" ref="L15">SUM(LARGE(F15:K15,{1,2,3,4,5}))+C15</f>
        <v>#NUM!</v>
      </c>
      <c r="M15" s="13">
        <f>COUNT(F15:K15)</f>
        <v>4</v>
      </c>
      <c r="N15" s="14">
        <f>MAX(F15:K15)</f>
        <v>297</v>
      </c>
      <c r="O15" s="34" cm="1">
        <f t="array" ref="O15">SUM(LARGE(F15:K15,{1,2,3}))</f>
        <v>888</v>
      </c>
      <c r="P15" s="18"/>
      <c r="Q15" s="62"/>
      <c r="R15" s="4"/>
      <c r="S15" s="8"/>
    </row>
    <row r="16" spans="1:19" ht="40" customHeight="1" thickTop="1" thickBot="1" x14ac:dyDescent="0.45">
      <c r="A16" s="44">
        <f t="shared" si="0"/>
        <v>20.990000000000002</v>
      </c>
      <c r="B16" s="36">
        <v>1</v>
      </c>
      <c r="C16" s="37">
        <f>IF(B16,150,0)</f>
        <v>150</v>
      </c>
      <c r="D16" s="38" t="s">
        <v>52</v>
      </c>
      <c r="E16" s="42" t="s">
        <v>65</v>
      </c>
      <c r="F16" s="40" t="s">
        <v>11</v>
      </c>
      <c r="G16" s="40">
        <v>144</v>
      </c>
      <c r="H16" s="40">
        <v>300</v>
      </c>
      <c r="I16" s="40">
        <v>295</v>
      </c>
      <c r="J16" s="40" t="s">
        <v>11</v>
      </c>
      <c r="K16" s="40" t="s">
        <v>11</v>
      </c>
      <c r="L16" s="51" t="e" cm="1">
        <f t="array" ref="L16">SUM(LARGE(F16:K16,{1,2,3,4,5}))+C16</f>
        <v>#NUM!</v>
      </c>
      <c r="M16" s="13">
        <f>COUNT(F16:K16)</f>
        <v>3</v>
      </c>
      <c r="N16" s="14">
        <f>MAX(F16:K16)</f>
        <v>300</v>
      </c>
      <c r="O16" s="34" cm="1">
        <f t="array" ref="O16">SUM(LARGE(F16:K16,{1,2,3}))</f>
        <v>739</v>
      </c>
      <c r="P16" s="18"/>
      <c r="Q16" s="63">
        <v>0</v>
      </c>
      <c r="R16" s="4"/>
      <c r="S16" s="35"/>
    </row>
    <row r="17" spans="1:19" ht="40" customHeight="1" thickTop="1" thickBot="1" x14ac:dyDescent="0.45">
      <c r="A17" s="44">
        <f t="shared" si="0"/>
        <v>21.990000000000002</v>
      </c>
      <c r="B17" s="36">
        <v>1</v>
      </c>
      <c r="C17" s="37">
        <f>IF(B17,150,0)</f>
        <v>150</v>
      </c>
      <c r="D17" s="38" t="s">
        <v>35</v>
      </c>
      <c r="E17" s="42" t="s">
        <v>47</v>
      </c>
      <c r="F17" s="40" t="s">
        <v>11</v>
      </c>
      <c r="G17" s="40" t="s">
        <v>11</v>
      </c>
      <c r="H17" s="40">
        <v>298</v>
      </c>
      <c r="I17" s="40">
        <v>144</v>
      </c>
      <c r="J17" s="40" t="s">
        <v>11</v>
      </c>
      <c r="K17" s="40">
        <v>291</v>
      </c>
      <c r="L17" s="51" t="e" cm="1">
        <f t="array" ref="L17">SUM(LARGE(F17:K17,{1,2,3,4,5}))+C17</f>
        <v>#NUM!</v>
      </c>
      <c r="M17" s="13">
        <f>COUNT(F17:K17)</f>
        <v>3</v>
      </c>
      <c r="N17" s="14">
        <f>MAX(F17:K17)</f>
        <v>298</v>
      </c>
      <c r="O17" s="34" cm="1">
        <f t="array" ref="O17">SUM(LARGE(F17:K17,{1,2,3}))</f>
        <v>733</v>
      </c>
      <c r="P17" s="18"/>
      <c r="Q17" s="63"/>
      <c r="R17" s="70"/>
      <c r="S17" s="8"/>
    </row>
    <row r="18" spans="1:19" ht="40" customHeight="1" thickTop="1" thickBot="1" x14ac:dyDescent="0.45">
      <c r="A18" s="44">
        <f t="shared" si="0"/>
        <v>22.990000000000002</v>
      </c>
      <c r="B18" s="36">
        <v>1</v>
      </c>
      <c r="C18" s="41">
        <f>IF(B18=1,150,0)</f>
        <v>150</v>
      </c>
      <c r="D18" s="38" t="s">
        <v>60</v>
      </c>
      <c r="E18" s="42" t="s">
        <v>32</v>
      </c>
      <c r="F18" s="40">
        <v>295</v>
      </c>
      <c r="G18" s="40">
        <v>296</v>
      </c>
      <c r="H18" s="40" t="s">
        <v>11</v>
      </c>
      <c r="I18" s="40" t="s">
        <v>11</v>
      </c>
      <c r="J18" s="40" t="s">
        <v>11</v>
      </c>
      <c r="K18" s="40">
        <v>294</v>
      </c>
      <c r="L18" s="51" t="e" cm="1">
        <f t="array" ref="L18">SUM(LARGE(F18:K18,{1,2,3,4,5}))+C18</f>
        <v>#NUM!</v>
      </c>
      <c r="M18" s="13">
        <f>COUNT(F18:K18)</f>
        <v>3</v>
      </c>
      <c r="N18" s="14">
        <f>MAX(F18:K18)</f>
        <v>296</v>
      </c>
      <c r="O18" s="34" cm="1">
        <f t="array" ref="O18">SUM(LARGE(F18:K18,{1,2,3}))</f>
        <v>885</v>
      </c>
      <c r="P18" s="18"/>
      <c r="Q18" s="62">
        <v>3.23</v>
      </c>
      <c r="R18" s="4"/>
      <c r="S18" s="8"/>
    </row>
    <row r="19" spans="1:19" ht="40" customHeight="1" thickTop="1" thickBot="1" x14ac:dyDescent="0.45">
      <c r="A19" s="44"/>
      <c r="B19" s="36"/>
      <c r="C19" s="37">
        <f>IF(B19,150,0)</f>
        <v>0</v>
      </c>
      <c r="D19" s="38" t="s">
        <v>35</v>
      </c>
      <c r="E19" s="42" t="s">
        <v>43</v>
      </c>
      <c r="F19" s="40" t="s">
        <v>11</v>
      </c>
      <c r="G19" s="40">
        <v>294</v>
      </c>
      <c r="H19" s="40" t="s">
        <v>11</v>
      </c>
      <c r="I19" s="40">
        <v>290</v>
      </c>
      <c r="J19" s="40">
        <v>147</v>
      </c>
      <c r="K19" s="40" t="s">
        <v>11</v>
      </c>
      <c r="L19" s="51" t="e" cm="1">
        <f t="array" ref="L19">SUM(LARGE(F19:K19,{1,2,3,4,5}))+C19</f>
        <v>#NUM!</v>
      </c>
      <c r="M19" s="80">
        <f>COUNT(F19:K19)</f>
        <v>3</v>
      </c>
      <c r="N19" s="14">
        <f>MAX(F19:K19)</f>
        <v>294</v>
      </c>
      <c r="O19" s="34" cm="1">
        <f t="array" ref="O19">SUM(LARGE(F19:K19,{1,2,3}))</f>
        <v>731</v>
      </c>
      <c r="P19" s="18"/>
      <c r="Q19" s="88">
        <v>7.39</v>
      </c>
      <c r="R19" s="4"/>
      <c r="S19" s="8"/>
    </row>
    <row r="20" spans="1:19" ht="40" customHeight="1" thickTop="1" thickBot="1" x14ac:dyDescent="0.45">
      <c r="A20" s="44"/>
      <c r="B20" s="36"/>
      <c r="C20" s="37">
        <f>IF(B20,150,0)</f>
        <v>0</v>
      </c>
      <c r="D20" s="38" t="s">
        <v>59</v>
      </c>
      <c r="E20" s="39" t="s">
        <v>45</v>
      </c>
      <c r="F20" s="40" t="s">
        <v>11</v>
      </c>
      <c r="G20" s="40">
        <v>293</v>
      </c>
      <c r="H20" s="40">
        <v>148</v>
      </c>
      <c r="I20" s="40">
        <v>144</v>
      </c>
      <c r="J20" s="40" t="s">
        <v>11</v>
      </c>
      <c r="K20" s="40" t="s">
        <v>11</v>
      </c>
      <c r="L20" s="51" t="e" cm="1">
        <f t="array" ref="L20">SUM(LARGE(F20:K20,{1,2,3,4,5}))+C20</f>
        <v>#NUM!</v>
      </c>
      <c r="M20" s="79">
        <f>COUNT(F20:K20)</f>
        <v>3</v>
      </c>
      <c r="N20" s="14">
        <f>MAX(F20:K20)</f>
        <v>293</v>
      </c>
      <c r="O20" s="34" cm="1">
        <f t="array" ref="O20">SUM(LARGE(F20:K20,{1,2,3}))</f>
        <v>585</v>
      </c>
      <c r="P20" s="81"/>
      <c r="Q20" s="65">
        <v>0</v>
      </c>
      <c r="R20" s="4"/>
      <c r="S20" s="8"/>
    </row>
    <row r="21" spans="1:19" ht="40" customHeight="1" thickTop="1" thickBot="1" x14ac:dyDescent="0.45">
      <c r="A21" s="44">
        <f>A18+1</f>
        <v>23.990000000000002</v>
      </c>
      <c r="B21" s="36">
        <v>1</v>
      </c>
      <c r="C21" s="37">
        <f>IF(B21,150,0)</f>
        <v>150</v>
      </c>
      <c r="D21" s="38" t="s">
        <v>56</v>
      </c>
      <c r="E21" s="42" t="s">
        <v>51</v>
      </c>
      <c r="F21" s="40" t="s">
        <v>11</v>
      </c>
      <c r="G21" s="40" t="s">
        <v>11</v>
      </c>
      <c r="H21" s="40" t="s">
        <v>11</v>
      </c>
      <c r="I21" s="40">
        <v>144</v>
      </c>
      <c r="J21" s="40">
        <v>147</v>
      </c>
      <c r="K21" s="40">
        <v>145</v>
      </c>
      <c r="L21" s="51" t="e" cm="1">
        <f t="array" ref="L21">SUM(LARGE(F21:K21,{1,2,3,4,5}))+C21</f>
        <v>#NUM!</v>
      </c>
      <c r="M21" s="13">
        <f>COUNT(F21:K21)</f>
        <v>3</v>
      </c>
      <c r="N21" s="14">
        <f>MAX(F21:K21)</f>
        <v>147</v>
      </c>
      <c r="O21" s="34" cm="1">
        <f t="array" ref="O21">SUM(LARGE(F21:K21,{1,2,3}))</f>
        <v>436</v>
      </c>
      <c r="P21" s="18"/>
      <c r="Q21" s="62">
        <v>1.5</v>
      </c>
      <c r="R21" s="4"/>
      <c r="S21" s="8"/>
    </row>
    <row r="22" spans="1:19" ht="40" customHeight="1" thickTop="1" thickBot="1" x14ac:dyDescent="0.45">
      <c r="A22" s="44">
        <f t="shared" si="0"/>
        <v>24.990000000000002</v>
      </c>
      <c r="B22" s="36">
        <v>1</v>
      </c>
      <c r="C22" s="37">
        <f>IF(B22,150,0)</f>
        <v>150</v>
      </c>
      <c r="D22" s="38" t="s">
        <v>52</v>
      </c>
      <c r="E22" s="42" t="s">
        <v>64</v>
      </c>
      <c r="F22" s="40" t="s">
        <v>11</v>
      </c>
      <c r="G22" s="40" t="s">
        <v>11</v>
      </c>
      <c r="H22" s="40" t="s">
        <v>11</v>
      </c>
      <c r="I22" s="40">
        <v>144</v>
      </c>
      <c r="J22" s="40">
        <v>299</v>
      </c>
      <c r="K22" s="40" t="s">
        <v>11</v>
      </c>
      <c r="L22" s="51" t="e" cm="1">
        <f t="array" ref="L22">SUM(LARGE(F22:K22,{1,2,3,4,5}))+C22</f>
        <v>#NUM!</v>
      </c>
      <c r="M22" s="13">
        <f>COUNT(F22:K22)</f>
        <v>2</v>
      </c>
      <c r="N22" s="14">
        <f>MAX(F22:K22)</f>
        <v>299</v>
      </c>
      <c r="O22" s="34" t="e" cm="1">
        <f t="array" ref="O22">SUM(LARGE(F22:K22,{1,2,3}))</f>
        <v>#NUM!</v>
      </c>
      <c r="P22" s="18"/>
      <c r="Q22" s="18">
        <v>4.97</v>
      </c>
      <c r="R22" s="4"/>
      <c r="S22" s="8"/>
    </row>
    <row r="23" spans="1:19" ht="40" customHeight="1" thickTop="1" thickBot="1" x14ac:dyDescent="0.45">
      <c r="A23" s="44"/>
      <c r="B23" s="36">
        <v>1</v>
      </c>
      <c r="C23" s="37">
        <f>IF(B23,150,0)</f>
        <v>150</v>
      </c>
      <c r="D23" s="38" t="s">
        <v>61</v>
      </c>
      <c r="E23" s="42" t="s">
        <v>49</v>
      </c>
      <c r="F23" s="40" t="s">
        <v>11</v>
      </c>
      <c r="G23" s="40" t="s">
        <v>11</v>
      </c>
      <c r="H23" s="40" t="s">
        <v>11</v>
      </c>
      <c r="I23" s="40">
        <v>298</v>
      </c>
      <c r="J23" s="40" t="s">
        <v>11</v>
      </c>
      <c r="K23" s="40">
        <v>299</v>
      </c>
      <c r="L23" s="51" t="e" cm="1">
        <f t="array" ref="L23">SUM(LARGE(F23:K23,{1,2,3,4,5}))+C23</f>
        <v>#NUM!</v>
      </c>
      <c r="M23" s="13">
        <f>COUNT(F23:K23)</f>
        <v>2</v>
      </c>
      <c r="N23" s="14">
        <f>MAX(F23:K23)</f>
        <v>299</v>
      </c>
      <c r="O23" s="34" t="e" cm="1">
        <f t="array" ref="O23">SUM(LARGE(F23:K23,{1,2,3}))</f>
        <v>#NUM!</v>
      </c>
      <c r="P23" s="18"/>
      <c r="Q23" s="64">
        <v>5.09</v>
      </c>
      <c r="R23" s="4"/>
      <c r="S23" s="8"/>
    </row>
    <row r="24" spans="1:19" ht="40" customHeight="1" thickTop="1" thickBot="1" x14ac:dyDescent="0.45">
      <c r="A24" s="44">
        <f>A22+1</f>
        <v>25.990000000000002</v>
      </c>
      <c r="B24" s="36">
        <v>1</v>
      </c>
      <c r="C24" s="37">
        <f>IF(B24,150,0)</f>
        <v>150</v>
      </c>
      <c r="D24" s="38" t="s">
        <v>52</v>
      </c>
      <c r="E24" s="42" t="s">
        <v>50</v>
      </c>
      <c r="F24" s="40" t="s">
        <v>11</v>
      </c>
      <c r="G24" s="40" t="s">
        <v>11</v>
      </c>
      <c r="H24" s="40" t="s">
        <v>11</v>
      </c>
      <c r="I24" s="40">
        <v>291</v>
      </c>
      <c r="J24" s="40">
        <v>298</v>
      </c>
      <c r="K24" s="40" t="s">
        <v>11</v>
      </c>
      <c r="L24" s="51" t="e" cm="1">
        <f t="array" ref="L24">SUM(LARGE(F24:K24,{1,2,3,4,5}))+C24</f>
        <v>#NUM!</v>
      </c>
      <c r="M24" s="13">
        <f>COUNT(F24:K24)</f>
        <v>2</v>
      </c>
      <c r="N24" s="14">
        <f>MAX(F24:K24)</f>
        <v>298</v>
      </c>
      <c r="O24" s="34" t="e" cm="1">
        <f t="array" ref="O24">SUM(LARGE(F24:K24,{1,2,3}))</f>
        <v>#NUM!</v>
      </c>
      <c r="P24" s="18"/>
      <c r="Q24" s="64"/>
      <c r="R24" s="4"/>
      <c r="S24" s="8"/>
    </row>
    <row r="25" spans="1:19" ht="40" customHeight="1" thickTop="1" thickBot="1" x14ac:dyDescent="0.45">
      <c r="A25" s="44">
        <f t="shared" si="0"/>
        <v>26.990000000000002</v>
      </c>
      <c r="B25" s="36">
        <v>1</v>
      </c>
      <c r="C25" s="37">
        <f>IF(B25,150,0)</f>
        <v>150</v>
      </c>
      <c r="D25" s="38" t="s">
        <v>27</v>
      </c>
      <c r="E25" s="39" t="s">
        <v>28</v>
      </c>
      <c r="F25" s="40">
        <v>296</v>
      </c>
      <c r="G25" s="40" t="s">
        <v>11</v>
      </c>
      <c r="H25" s="40">
        <v>148</v>
      </c>
      <c r="I25" s="40" t="s">
        <v>11</v>
      </c>
      <c r="J25" s="40" t="s">
        <v>11</v>
      </c>
      <c r="K25" s="40" t="s">
        <v>11</v>
      </c>
      <c r="L25" s="51" t="e" cm="1">
        <f t="array" ref="L25">SUM(LARGE(F25:K25,{1,2,3,4,5}))+C25</f>
        <v>#NUM!</v>
      </c>
      <c r="M25" s="13">
        <f>COUNT(F25:K25)</f>
        <v>2</v>
      </c>
      <c r="N25" s="14">
        <f>MAX(F25:K25)</f>
        <v>296</v>
      </c>
      <c r="O25" s="34" t="e" cm="1">
        <f t="array" ref="O25">SUM(LARGE(F25:K25,{1,2,3}))</f>
        <v>#NUM!</v>
      </c>
      <c r="P25" s="18"/>
      <c r="Q25" s="64"/>
      <c r="R25" s="69"/>
      <c r="S25" s="8"/>
    </row>
    <row r="26" spans="1:19" ht="40" customHeight="1" thickTop="1" thickBot="1" x14ac:dyDescent="0.45">
      <c r="A26" s="44">
        <f t="shared" si="0"/>
        <v>27.990000000000002</v>
      </c>
      <c r="B26" s="36">
        <v>1</v>
      </c>
      <c r="C26" s="37">
        <f>IF(B26,150,0)</f>
        <v>150</v>
      </c>
      <c r="D26" s="38" t="s">
        <v>60</v>
      </c>
      <c r="E26" s="42" t="s">
        <v>33</v>
      </c>
      <c r="F26" s="40">
        <v>294</v>
      </c>
      <c r="G26" s="40" t="s">
        <v>11</v>
      </c>
      <c r="H26" s="40" t="s">
        <v>11</v>
      </c>
      <c r="I26" s="40" t="s">
        <v>11</v>
      </c>
      <c r="J26" s="40" t="s">
        <v>11</v>
      </c>
      <c r="K26" s="40">
        <v>295</v>
      </c>
      <c r="L26" s="51" t="e" cm="1">
        <f t="array" ref="L26">SUM(LARGE(F26:K26,{1,2,3,4,5}))+C26</f>
        <v>#NUM!</v>
      </c>
      <c r="M26" s="13">
        <f>COUNT(F26:K26)</f>
        <v>2</v>
      </c>
      <c r="N26" s="14">
        <f>MAX(F26:K26)</f>
        <v>295</v>
      </c>
      <c r="O26" s="34" t="e" cm="1">
        <f t="array" ref="O26">SUM(LARGE(F26:K26,{1,2,3}))</f>
        <v>#NUM!</v>
      </c>
      <c r="P26" s="18"/>
      <c r="Q26" s="65">
        <v>3.7</v>
      </c>
      <c r="R26" s="4"/>
      <c r="S26" s="8"/>
    </row>
    <row r="27" spans="1:19" ht="40" customHeight="1" thickTop="1" thickBot="1" x14ac:dyDescent="0.45">
      <c r="A27" s="44">
        <f t="shared" si="0"/>
        <v>28.990000000000002</v>
      </c>
      <c r="B27" s="36">
        <v>1</v>
      </c>
      <c r="C27" s="37">
        <f>IF(B27,150,0)</f>
        <v>150</v>
      </c>
      <c r="D27" s="38" t="s">
        <v>59</v>
      </c>
      <c r="E27" s="39" t="s">
        <v>42</v>
      </c>
      <c r="F27" s="40" t="s">
        <v>11</v>
      </c>
      <c r="G27" s="40">
        <v>291</v>
      </c>
      <c r="H27" s="40" t="s">
        <v>11</v>
      </c>
      <c r="I27" s="40">
        <v>144</v>
      </c>
      <c r="J27" s="40" t="s">
        <v>11</v>
      </c>
      <c r="K27" s="40" t="s">
        <v>11</v>
      </c>
      <c r="L27" s="51" t="e" cm="1">
        <f t="array" ref="L27">SUM(LARGE(F27:K27,{1,2,3,4,5}))+C27</f>
        <v>#NUM!</v>
      </c>
      <c r="M27" s="13">
        <f>COUNT(F27:K27)</f>
        <v>2</v>
      </c>
      <c r="N27" s="14">
        <f>MAX(F27:K27)</f>
        <v>291</v>
      </c>
      <c r="O27" s="34" t="e" cm="1">
        <f t="array" ref="O27">SUM(LARGE(F27:K27,{1,2,3}))</f>
        <v>#NUM!</v>
      </c>
      <c r="P27" s="18"/>
      <c r="Q27" s="64"/>
      <c r="R27" s="68"/>
      <c r="S27" s="32"/>
    </row>
    <row r="28" spans="1:19" ht="40" customHeight="1" thickTop="1" thickBot="1" x14ac:dyDescent="0.45">
      <c r="A28" s="44">
        <f t="shared" si="0"/>
        <v>29.990000000000002</v>
      </c>
      <c r="B28" s="36"/>
      <c r="C28" s="37">
        <f>IF(B28,150,0)</f>
        <v>0</v>
      </c>
      <c r="D28" s="38" t="s">
        <v>27</v>
      </c>
      <c r="E28" s="39" t="s">
        <v>29</v>
      </c>
      <c r="F28" s="40">
        <v>146</v>
      </c>
      <c r="G28" s="40" t="s">
        <v>11</v>
      </c>
      <c r="H28" s="40">
        <v>148</v>
      </c>
      <c r="I28" s="40" t="s">
        <v>11</v>
      </c>
      <c r="J28" s="40" t="s">
        <v>11</v>
      </c>
      <c r="K28" s="40" t="s">
        <v>11</v>
      </c>
      <c r="L28" s="51" t="e" cm="1">
        <f t="array" ref="L28">SUM(LARGE(F28:K28,{1,2,3,4,5}))+C28</f>
        <v>#NUM!</v>
      </c>
      <c r="M28" s="13">
        <f>COUNT(F28:K28)</f>
        <v>2</v>
      </c>
      <c r="N28" s="14">
        <f>MAX(F28:K28)</f>
        <v>148</v>
      </c>
      <c r="O28" s="34" t="e" cm="1">
        <f t="array" ref="O28">SUM(LARGE(F28:K28,{1,2,3}))</f>
        <v>#NUM!</v>
      </c>
      <c r="P28" s="18"/>
      <c r="Q28" s="65">
        <v>10.220000000000001</v>
      </c>
      <c r="R28" s="68"/>
      <c r="S28" s="32"/>
    </row>
    <row r="29" spans="1:19" ht="40" customHeight="1" thickTop="1" thickBot="1" x14ac:dyDescent="0.45">
      <c r="A29" s="44">
        <f t="shared" si="0"/>
        <v>30.990000000000002</v>
      </c>
      <c r="B29" s="36"/>
      <c r="C29" s="37">
        <f>IF(B29,150,0)</f>
        <v>0</v>
      </c>
      <c r="D29" s="38" t="s">
        <v>59</v>
      </c>
      <c r="E29" s="39" t="s">
        <v>44</v>
      </c>
      <c r="F29" s="40" t="s">
        <v>11</v>
      </c>
      <c r="G29" s="40">
        <v>144</v>
      </c>
      <c r="H29" s="40" t="s">
        <v>11</v>
      </c>
      <c r="I29" s="40">
        <v>144</v>
      </c>
      <c r="J29" s="40" t="s">
        <v>11</v>
      </c>
      <c r="K29" s="40" t="s">
        <v>11</v>
      </c>
      <c r="L29" s="51" t="e" cm="1">
        <f t="array" ref="L29">SUM(LARGE(F29:K29,{1,2,3,4,5}))+C29</f>
        <v>#NUM!</v>
      </c>
      <c r="M29" s="13">
        <f>COUNT(F29:K29)</f>
        <v>2</v>
      </c>
      <c r="N29" s="14">
        <f>MAX(F29:K29)</f>
        <v>144</v>
      </c>
      <c r="O29" s="34" t="e" cm="1">
        <f t="array" ref="O29">SUM(LARGE(F29:K29,{1,2,3}))</f>
        <v>#NUM!</v>
      </c>
      <c r="P29" s="18"/>
      <c r="Q29" s="64"/>
      <c r="R29" s="33"/>
      <c r="S29" s="32"/>
    </row>
    <row r="30" spans="1:19" ht="40" customHeight="1" thickTop="1" thickBot="1" x14ac:dyDescent="0.45">
      <c r="A30" s="44">
        <f t="shared" si="0"/>
        <v>31.990000000000002</v>
      </c>
      <c r="B30" s="36">
        <v>1</v>
      </c>
      <c r="C30" s="37">
        <f>IF(B30,150,0)</f>
        <v>150</v>
      </c>
      <c r="D30" s="38" t="s">
        <v>52</v>
      </c>
      <c r="E30" s="42" t="s">
        <v>54</v>
      </c>
      <c r="F30" s="40" t="s">
        <v>11</v>
      </c>
      <c r="G30" s="40" t="s">
        <v>11</v>
      </c>
      <c r="H30" s="40" t="s">
        <v>11</v>
      </c>
      <c r="I30" s="40" t="s">
        <v>11</v>
      </c>
      <c r="J30" s="40" t="s">
        <v>11</v>
      </c>
      <c r="K30" s="40">
        <v>300</v>
      </c>
      <c r="L30" s="51" t="e" cm="1">
        <f t="array" ref="L30">SUM(LARGE(F30:K30,{1,2,3,4,5}))+C30</f>
        <v>#NUM!</v>
      </c>
      <c r="M30" s="13">
        <f>COUNT(F30:K30)</f>
        <v>1</v>
      </c>
      <c r="N30" s="14">
        <f>MAX(F30:K30)</f>
        <v>300</v>
      </c>
      <c r="O30" s="34" t="e" cm="1">
        <f t="array" ref="O30">SUM(LARGE(F30:K30,{1,2,3}))</f>
        <v>#NUM!</v>
      </c>
      <c r="P30" s="18"/>
      <c r="Q30" s="64"/>
      <c r="R30" s="68"/>
      <c r="S30" s="32"/>
    </row>
    <row r="31" spans="1:19" ht="40" customHeight="1" thickTop="1" thickBot="1" x14ac:dyDescent="0.45">
      <c r="A31" s="44">
        <f t="shared" si="0"/>
        <v>32.99</v>
      </c>
      <c r="B31" s="36">
        <v>1</v>
      </c>
      <c r="C31" s="37">
        <f>IF(B31,150,0)</f>
        <v>150</v>
      </c>
      <c r="D31" s="38" t="s">
        <v>62</v>
      </c>
      <c r="E31" s="42" t="s">
        <v>53</v>
      </c>
      <c r="F31" s="40" t="s">
        <v>11</v>
      </c>
      <c r="G31" s="40" t="s">
        <v>11</v>
      </c>
      <c r="H31" s="40" t="s">
        <v>11</v>
      </c>
      <c r="I31" s="40" t="s">
        <v>11</v>
      </c>
      <c r="J31" s="40">
        <v>297</v>
      </c>
      <c r="K31" s="40" t="s">
        <v>11</v>
      </c>
      <c r="L31" s="51" t="e" cm="1">
        <f t="array" ref="L31">SUM(LARGE(F31:K31,{1,2,3,4,5}))+C31</f>
        <v>#NUM!</v>
      </c>
      <c r="M31" s="13">
        <f>COUNT(F31:K31)</f>
        <v>1</v>
      </c>
      <c r="N31" s="14">
        <f>MAX(F31:K31)</f>
        <v>297</v>
      </c>
      <c r="O31" s="34" t="e" cm="1">
        <f t="array" ref="O31">SUM(LARGE(F31:K31,{1,2,3}))</f>
        <v>#NUM!</v>
      </c>
      <c r="P31" s="18"/>
      <c r="Q31" s="65"/>
      <c r="R31" s="68"/>
      <c r="S31" s="32"/>
    </row>
    <row r="32" spans="1:19" ht="40" customHeight="1" thickTop="1" thickBot="1" x14ac:dyDescent="0.45">
      <c r="A32" s="44">
        <f t="shared" si="0"/>
        <v>33.99</v>
      </c>
      <c r="B32" s="36">
        <v>1</v>
      </c>
      <c r="C32" s="37">
        <f>IF(B32,150,0)</f>
        <v>150</v>
      </c>
      <c r="D32" s="38" t="s">
        <v>58</v>
      </c>
      <c r="E32" s="42" t="s">
        <v>31</v>
      </c>
      <c r="F32" s="40">
        <v>146</v>
      </c>
      <c r="G32" s="40" t="s">
        <v>11</v>
      </c>
      <c r="H32" s="40" t="s">
        <v>11</v>
      </c>
      <c r="I32" s="40" t="s">
        <v>11</v>
      </c>
      <c r="J32" s="40" t="s">
        <v>11</v>
      </c>
      <c r="K32" s="40" t="s">
        <v>11</v>
      </c>
      <c r="L32" s="51" t="e" cm="1">
        <f t="array" ref="L32">SUM(LARGE(F32:K32,{1,2,3,4,5}))+C32</f>
        <v>#NUM!</v>
      </c>
      <c r="M32" s="13">
        <f>COUNT(F32:K32)</f>
        <v>1</v>
      </c>
      <c r="N32" s="14">
        <f>MAX(F32:K32)</f>
        <v>146</v>
      </c>
      <c r="O32" s="34" t="e" cm="1">
        <f t="array" ref="O32">SUM(LARGE(F32:K32,{1,2,3}))</f>
        <v>#NUM!</v>
      </c>
      <c r="P32" s="18"/>
      <c r="Q32" s="65"/>
      <c r="R32" s="68"/>
      <c r="S32" s="32"/>
    </row>
    <row r="33" spans="1:19" ht="40" customHeight="1" thickTop="1" thickBot="1" x14ac:dyDescent="0.45">
      <c r="A33" s="44">
        <f t="shared" si="0"/>
        <v>34.99</v>
      </c>
      <c r="B33" s="36">
        <v>1</v>
      </c>
      <c r="C33" s="37"/>
      <c r="D33" s="38" t="s">
        <v>26</v>
      </c>
      <c r="E33" s="42" t="s">
        <v>66</v>
      </c>
      <c r="F33" s="40" t="s">
        <v>11</v>
      </c>
      <c r="G33" s="40" t="s">
        <v>11</v>
      </c>
      <c r="H33" s="40" t="s">
        <v>11</v>
      </c>
      <c r="I33" s="40" t="s">
        <v>11</v>
      </c>
      <c r="J33" s="40" t="s">
        <v>11</v>
      </c>
      <c r="K33" s="40">
        <v>145</v>
      </c>
      <c r="L33" s="51" t="e" cm="1">
        <f t="array" ref="L33">SUM(LARGE(F33:K33,{1,2,3,4,5}))+C33</f>
        <v>#NUM!</v>
      </c>
      <c r="M33" s="13">
        <f>COUNT(F33:K33)</f>
        <v>1</v>
      </c>
      <c r="N33" s="14">
        <f>MAX(F33:K33)</f>
        <v>145</v>
      </c>
      <c r="O33" s="34" t="e" cm="1">
        <f t="array" ref="O33">SUM(LARGE(F33:K33,{1,2,3}))</f>
        <v>#NUM!</v>
      </c>
      <c r="P33" s="18"/>
      <c r="Q33" s="64">
        <v>0</v>
      </c>
      <c r="R33" s="33"/>
      <c r="S33" s="32"/>
    </row>
    <row r="34" spans="1:19" ht="40" customHeight="1" thickTop="1" thickBot="1" x14ac:dyDescent="0.45">
      <c r="A34" s="44">
        <f t="shared" si="0"/>
        <v>35.99</v>
      </c>
      <c r="B34" s="36">
        <v>1</v>
      </c>
      <c r="C34" s="37"/>
      <c r="D34" s="38" t="s">
        <v>61</v>
      </c>
      <c r="E34" s="42" t="s">
        <v>67</v>
      </c>
      <c r="F34" s="40" t="s">
        <v>11</v>
      </c>
      <c r="G34" s="40" t="s">
        <v>11</v>
      </c>
      <c r="H34" s="40" t="s">
        <v>11</v>
      </c>
      <c r="I34" s="40" t="s">
        <v>11</v>
      </c>
      <c r="J34" s="40" t="s">
        <v>11</v>
      </c>
      <c r="K34" s="40">
        <v>145</v>
      </c>
      <c r="L34" s="51" t="e" cm="1">
        <f t="array" ref="L34">SUM(LARGE(F34:K34,{1,2,3,4,5}))+C34</f>
        <v>#NUM!</v>
      </c>
      <c r="M34" s="13">
        <f>COUNT(F34:K34)</f>
        <v>1</v>
      </c>
      <c r="N34" s="14">
        <f>MAX(F34:K34)</f>
        <v>145</v>
      </c>
      <c r="O34" s="34" t="e" cm="1">
        <f t="array" ref="O34">SUM(LARGE(F34:K34,{1,2,3}))</f>
        <v>#NUM!</v>
      </c>
      <c r="P34" s="18"/>
      <c r="Q34" s="64">
        <v>0</v>
      </c>
      <c r="R34" s="68"/>
      <c r="S34" s="32"/>
    </row>
    <row r="35" spans="1:19" ht="40" customHeight="1" thickTop="1" thickBot="1" x14ac:dyDescent="0.45">
      <c r="A35" s="44">
        <f t="shared" si="0"/>
        <v>36.99</v>
      </c>
      <c r="B35" s="36">
        <v>1</v>
      </c>
      <c r="C35" s="37">
        <f>IF(B35,150,0)</f>
        <v>150</v>
      </c>
      <c r="D35" s="38" t="s">
        <v>35</v>
      </c>
      <c r="E35" s="42" t="s">
        <v>46</v>
      </c>
      <c r="F35" s="40" t="s">
        <v>11</v>
      </c>
      <c r="G35" s="40">
        <v>144</v>
      </c>
      <c r="H35" s="40" t="s">
        <v>11</v>
      </c>
      <c r="I35" s="40" t="s">
        <v>11</v>
      </c>
      <c r="J35" s="40" t="s">
        <v>11</v>
      </c>
      <c r="K35" s="40" t="s">
        <v>11</v>
      </c>
      <c r="L35" s="51" t="e" cm="1">
        <f t="array" ref="L35">SUM(LARGE(F35:K35,{1,2,3,4,5}))+C35</f>
        <v>#NUM!</v>
      </c>
      <c r="M35" s="13">
        <f>COUNT(F35:K35)</f>
        <v>1</v>
      </c>
      <c r="N35" s="14">
        <f>MAX(F35:K35)</f>
        <v>144</v>
      </c>
      <c r="O35" s="34" t="e" cm="1">
        <f t="array" ref="O35">SUM(LARGE(F35:K35,{1,2,3}))</f>
        <v>#NUM!</v>
      </c>
      <c r="P35" s="82"/>
      <c r="Q35" s="87"/>
      <c r="R35" s="33"/>
      <c r="S35" s="32"/>
    </row>
    <row r="36" spans="1:19" ht="40" customHeight="1" thickTop="1" thickBot="1" x14ac:dyDescent="0.45">
      <c r="A36" s="44">
        <f t="shared" si="0"/>
        <v>37.99</v>
      </c>
      <c r="B36" s="36"/>
      <c r="C36" s="37"/>
      <c r="D36" s="38" t="s">
        <v>59</v>
      </c>
      <c r="E36" s="39" t="s">
        <v>72</v>
      </c>
      <c r="F36" s="40" t="s">
        <v>11</v>
      </c>
      <c r="G36" s="40" t="s">
        <v>11</v>
      </c>
      <c r="H36" s="40" t="s">
        <v>11</v>
      </c>
      <c r="I36" s="40" t="s">
        <v>11</v>
      </c>
      <c r="J36" s="40" t="s">
        <v>11</v>
      </c>
      <c r="K36" s="40" t="s">
        <v>11</v>
      </c>
      <c r="L36" s="51"/>
      <c r="M36" s="13"/>
      <c r="N36" s="14"/>
      <c r="O36" s="34"/>
      <c r="P36" s="18"/>
      <c r="Q36" s="67">
        <v>10.99</v>
      </c>
      <c r="R36" s="4"/>
      <c r="S36" s="32"/>
    </row>
    <row r="37" spans="1:19" ht="40" customHeight="1" thickTop="1" thickBot="1" x14ac:dyDescent="0.45">
      <c r="A37" s="83"/>
      <c r="B37" s="84"/>
      <c r="C37" s="85"/>
      <c r="D37" s="38" t="s">
        <v>70</v>
      </c>
      <c r="E37" s="42" t="s">
        <v>71</v>
      </c>
      <c r="F37" s="40" t="s">
        <v>11</v>
      </c>
      <c r="G37" s="40" t="s">
        <v>11</v>
      </c>
      <c r="H37" s="40" t="s">
        <v>11</v>
      </c>
      <c r="I37" s="40" t="s">
        <v>11</v>
      </c>
      <c r="J37" s="40" t="s">
        <v>11</v>
      </c>
      <c r="K37" s="40" t="s">
        <v>11</v>
      </c>
      <c r="L37" s="51"/>
      <c r="M37" s="13"/>
      <c r="N37" s="14"/>
      <c r="O37" s="34"/>
      <c r="P37" s="18"/>
      <c r="Q37" s="62"/>
      <c r="S37" s="32"/>
    </row>
    <row r="38" spans="1:19" ht="40" customHeight="1" thickTop="1" thickBot="1" x14ac:dyDescent="0.45">
      <c r="A38" s="83"/>
      <c r="B38" s="84"/>
      <c r="C38" s="46"/>
      <c r="D38" s="66" t="s">
        <v>68</v>
      </c>
      <c r="E38" s="78" t="s">
        <v>69</v>
      </c>
      <c r="F38" s="40" t="s">
        <v>11</v>
      </c>
      <c r="G38" s="40" t="s">
        <v>11</v>
      </c>
      <c r="H38" s="40" t="s">
        <v>11</v>
      </c>
      <c r="I38" s="40" t="s">
        <v>11</v>
      </c>
      <c r="J38" s="40" t="s">
        <v>11</v>
      </c>
      <c r="K38" s="40" t="s">
        <v>11</v>
      </c>
      <c r="L38" s="51"/>
      <c r="M38" s="13"/>
      <c r="N38" s="14"/>
      <c r="O38" s="34"/>
      <c r="P38" s="18"/>
      <c r="Q38" s="63">
        <v>8.68</v>
      </c>
      <c r="R38" s="86"/>
      <c r="S38" s="32"/>
    </row>
    <row r="39" spans="1:19" ht="26" thickTop="1" thickBot="1" x14ac:dyDescent="0.4">
      <c r="A39" s="57"/>
      <c r="F39" s="9">
        <v>14</v>
      </c>
      <c r="G39" s="9">
        <v>14</v>
      </c>
      <c r="H39" s="9">
        <f>COUNT(H6:H34)</f>
        <v>15</v>
      </c>
      <c r="I39" s="9">
        <v>21</v>
      </c>
      <c r="J39" s="9">
        <v>14</v>
      </c>
      <c r="K39" s="9">
        <f>COUNT(K6:K34)</f>
        <v>17</v>
      </c>
    </row>
    <row r="40" spans="1:19" ht="15" thickTop="1" x14ac:dyDescent="0.35">
      <c r="A40" s="57"/>
    </row>
    <row r="42" spans="1:19" x14ac:dyDescent="0.35">
      <c r="I42" s="76">
        <f>SUM(F39:K39)</f>
        <v>95</v>
      </c>
    </row>
    <row r="43" spans="1:19" x14ac:dyDescent="0.35">
      <c r="I43" s="76"/>
    </row>
  </sheetData>
  <sheetProtection algorithmName="SHA-512" hashValue="g2kT1MGxvENsUvoIvfYwGuAzFQuXaaAKOW2rv/uDHnrp5Lcobjht5Px+pHGqgX6Lkpm6KuCRTDCFQixIqqoyzQ==" saltValue="ZHIRO/iM/DSjMjt2erSa+Q==" spinCount="100000" sheet="1" selectLockedCells="1" selectUnlockedCells="1"/>
  <sortState xmlns:xlrd2="http://schemas.microsoft.com/office/spreadsheetml/2017/richdata2" ref="C6:Q37">
    <sortCondition descending="1" ref="M6:M37"/>
    <sortCondition descending="1" ref="L6:L37"/>
    <sortCondition descending="1" ref="N6:N37"/>
    <sortCondition descending="1" ref="O6:O37"/>
  </sortState>
  <mergeCells count="5">
    <mergeCell ref="B1:N1"/>
    <mergeCell ref="B2:E3"/>
    <mergeCell ref="D4:E4"/>
    <mergeCell ref="I42:I43"/>
    <mergeCell ref="N3:O3"/>
  </mergeCells>
  <conditionalFormatting sqref="B10:C10 B11:E38 B5:E9">
    <cfRule type="cellIs" dxfId="15" priority="53" operator="equal">
      <formula>1</formula>
    </cfRule>
  </conditionalFormatting>
  <conditionalFormatting sqref="D11:D37 D9 D5:D7">
    <cfRule type="colorScale" priority="425">
      <colorScale>
        <cfvo type="min"/>
        <cfvo type="max"/>
        <color rgb="FFCCFF33"/>
        <color rgb="FFCCFF33"/>
      </colorScale>
    </cfRule>
  </conditionalFormatting>
  <conditionalFormatting sqref="D5 D12 D14:D33 D35:D38">
    <cfRule type="expression" dxfId="14" priority="29">
      <formula>#REF!=1</formula>
    </cfRule>
  </conditionalFormatting>
  <conditionalFormatting sqref="D38 D5:D36">
    <cfRule type="expression" dxfId="13" priority="44">
      <formula>B5=1</formula>
    </cfRule>
  </conditionalFormatting>
  <conditionalFormatting sqref="D7:D8">
    <cfRule type="expression" dxfId="12" priority="93">
      <formula>B26=1</formula>
    </cfRule>
    <cfRule type="colorScale" priority="94">
      <colorScale>
        <cfvo type="min"/>
        <cfvo type="max"/>
        <color rgb="FFCCFF33"/>
        <color rgb="FFCCFF33"/>
      </colorScale>
    </cfRule>
  </conditionalFormatting>
  <conditionalFormatting sqref="D10:D11">
    <cfRule type="colorScale" priority="42">
      <colorScale>
        <cfvo type="min"/>
        <cfvo type="max"/>
        <color rgb="FFCCFF33"/>
        <color rgb="FFCCFF33"/>
      </colorScale>
    </cfRule>
    <cfRule type="colorScale" priority="46">
      <colorScale>
        <cfvo type="min"/>
        <cfvo type="max"/>
        <color rgb="FFCCFF33"/>
        <color rgb="FFCCFF33"/>
      </colorScale>
    </cfRule>
    <cfRule type="colorScale" priority="47">
      <colorScale>
        <cfvo type="min"/>
        <cfvo type="max"/>
        <color rgb="FFCCFF33"/>
        <color rgb="FFCCFF33"/>
      </colorScale>
    </cfRule>
  </conditionalFormatting>
  <conditionalFormatting sqref="D27:E38 D5:E9">
    <cfRule type="cellIs" dxfId="11" priority="3" stopIfTrue="1" operator="equal">
      <formula>1</formula>
    </cfRule>
  </conditionalFormatting>
  <conditionalFormatting sqref="D27:E33">
    <cfRule type="cellIs" dxfId="10" priority="103" stopIfTrue="1" operator="equal">
      <formula>1</formula>
    </cfRule>
  </conditionalFormatting>
  <conditionalFormatting sqref="D10:E10">
    <cfRule type="cellIs" dxfId="9" priority="43" stopIfTrue="1" operator="equal">
      <formula>1</formula>
    </cfRule>
  </conditionalFormatting>
  <conditionalFormatting sqref="D11:E13">
    <cfRule type="cellIs" dxfId="8" priority="74" stopIfTrue="1" operator="equal">
      <formula>1</formula>
    </cfRule>
  </conditionalFormatting>
  <conditionalFormatting sqref="D13:E13">
    <cfRule type="cellIs" dxfId="7" priority="40" stopIfTrue="1" operator="equal">
      <formula>1</formula>
    </cfRule>
    <cfRule type="expression" dxfId="6" priority="227">
      <formula>#REF!=1</formula>
    </cfRule>
  </conditionalFormatting>
  <conditionalFormatting sqref="D11:D26 E14:E26">
    <cfRule type="cellIs" dxfId="5" priority="33" stopIfTrue="1" operator="equal">
      <formula>1</formula>
    </cfRule>
  </conditionalFormatting>
  <conditionalFormatting sqref="E11:E37 E5:E9">
    <cfRule type="colorScale" priority="430">
      <colorScale>
        <cfvo type="min"/>
        <cfvo type="max"/>
        <color rgb="FFCCFF33"/>
        <color rgb="FFCCFF33"/>
      </colorScale>
    </cfRule>
    <cfRule type="colorScale" priority="431">
      <colorScale>
        <cfvo type="min"/>
        <cfvo type="max"/>
        <color rgb="FFCCFF33"/>
        <color rgb="FFCCFF33"/>
      </colorScale>
    </cfRule>
    <cfRule type="colorScale" priority="432">
      <colorScale>
        <cfvo type="min"/>
        <cfvo type="max"/>
        <color rgb="FFCCFF33"/>
        <color rgb="FFCCFF33"/>
      </colorScale>
    </cfRule>
    <cfRule type="colorScale" priority="433">
      <colorScale>
        <cfvo type="min"/>
        <cfvo type="max"/>
        <color rgb="FFCCFF33"/>
        <color rgb="FFCCFF33"/>
      </colorScale>
    </cfRule>
    <cfRule type="colorScale" priority="434">
      <colorScale>
        <cfvo type="min"/>
        <cfvo type="max"/>
        <color rgb="FFCCFF33"/>
        <color rgb="FFCCFF33"/>
      </colorScale>
    </cfRule>
  </conditionalFormatting>
  <conditionalFormatting sqref="E38 E5:E36">
    <cfRule type="expression" dxfId="4" priority="45">
      <formula>B5=1</formula>
    </cfRule>
  </conditionalFormatting>
  <conditionalFormatting sqref="E10">
    <cfRule type="colorScale" priority="48">
      <colorScale>
        <cfvo type="min"/>
        <cfvo type="max"/>
        <color rgb="FFCCFF33"/>
        <color rgb="FFCCFF33"/>
      </colorScale>
    </cfRule>
    <cfRule type="colorScale" priority="49">
      <colorScale>
        <cfvo type="min"/>
        <cfvo type="max"/>
        <color rgb="FFCCFF33"/>
        <color rgb="FFCCFF33"/>
      </colorScale>
    </cfRule>
    <cfRule type="colorScale" priority="50">
      <colorScale>
        <cfvo type="min"/>
        <cfvo type="max"/>
        <color rgb="FFCCFF33"/>
        <color rgb="FFCCFF33"/>
      </colorScale>
    </cfRule>
    <cfRule type="colorScale" priority="51">
      <colorScale>
        <cfvo type="min"/>
        <cfvo type="max"/>
        <color rgb="FFCCFF33"/>
        <color rgb="FFCCFF33"/>
      </colorScale>
    </cfRule>
    <cfRule type="colorScale" priority="52">
      <colorScale>
        <cfvo type="min"/>
        <cfvo type="max"/>
        <color rgb="FFCCFF33"/>
        <color rgb="FFCCFF33"/>
      </colorScale>
    </cfRule>
  </conditionalFormatting>
  <conditionalFormatting sqref="E13">
    <cfRule type="colorScale" priority="252">
      <colorScale>
        <cfvo type="min"/>
        <cfvo type="max"/>
        <color rgb="FFCCFF33"/>
        <color rgb="FFCCFF33"/>
      </colorScale>
    </cfRule>
    <cfRule type="colorScale" priority="253">
      <colorScale>
        <cfvo type="min"/>
        <cfvo type="max"/>
        <color rgb="FFCCFF33"/>
        <color rgb="FFCCFF33"/>
      </colorScale>
    </cfRule>
    <cfRule type="colorScale" priority="254">
      <colorScale>
        <cfvo type="min"/>
        <cfvo type="max"/>
        <color rgb="FFCCFF33"/>
        <color rgb="FFCCFF33"/>
      </colorScale>
    </cfRule>
    <cfRule type="colorScale" priority="255">
      <colorScale>
        <cfvo type="min"/>
        <cfvo type="max"/>
        <color rgb="FFCCFF33"/>
        <color rgb="FFCCFF33"/>
      </colorScale>
    </cfRule>
    <cfRule type="colorScale" priority="256">
      <colorScale>
        <cfvo type="min"/>
        <cfvo type="max"/>
        <color rgb="FFCCFF33"/>
        <color rgb="FFCCFF33"/>
      </colorScale>
    </cfRule>
  </conditionalFormatting>
  <conditionalFormatting sqref="F5:K38">
    <cfRule type="cellIs" dxfId="3" priority="1" operator="between">
      <formula>125</formula>
      <formula>300</formula>
    </cfRule>
    <cfRule type="cellIs" dxfId="2" priority="2" operator="equal">
      <formula>0</formula>
    </cfRule>
  </conditionalFormatting>
  <conditionalFormatting sqref="D37">
    <cfRule type="expression" dxfId="1" priority="442">
      <formula>#REF!=1</formula>
    </cfRule>
  </conditionalFormatting>
  <conditionalFormatting sqref="E37">
    <cfRule type="expression" dxfId="0" priority="462">
      <formula>#REF!=1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2025-05-24T07:26:09Z</dcterms:created>
  <dcterms:modified xsi:type="dcterms:W3CDTF">2026-04-21T11:59:15Z</dcterms:modified>
</cp:coreProperties>
</file>